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3D9346D5-5BA1-49A8-B45E-9178CCED2B7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2" l="1"/>
  <c r="C47" i="2"/>
  <c r="B47" i="2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C25" i="2"/>
  <c r="C31" i="2"/>
  <c r="C38" i="2"/>
  <c r="B38" i="2"/>
  <c r="C41" i="2"/>
  <c r="B41" i="2"/>
  <c r="C62" i="2" l="1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D47" i="7"/>
  <c r="G47" i="7" s="1"/>
  <c r="D46" i="7"/>
  <c r="G46" i="7" s="1"/>
  <c r="D45" i="7"/>
  <c r="G45" i="7" s="1"/>
  <c r="D44" i="7"/>
  <c r="G44" i="7" s="1"/>
  <c r="D41" i="7"/>
  <c r="G41" i="7" s="1"/>
  <c r="G40" i="7"/>
  <c r="D40" i="7"/>
  <c r="D39" i="7"/>
  <c r="F38" i="7"/>
  <c r="E38" i="7"/>
  <c r="C38" i="7"/>
  <c r="F28" i="7"/>
  <c r="E28" i="7"/>
  <c r="C28" i="7"/>
  <c r="F18" i="7"/>
  <c r="E18" i="7"/>
  <c r="C18" i="7"/>
  <c r="E9" i="7" l="1"/>
  <c r="F84" i="7"/>
  <c r="G58" i="7"/>
  <c r="E84" i="7"/>
  <c r="D150" i="7"/>
  <c r="D28" i="7"/>
  <c r="D38" i="7"/>
  <c r="F9" i="7"/>
  <c r="F159" i="7" s="1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9" i="7"/>
  <c r="G38" i="7" s="1"/>
  <c r="D48" i="7"/>
  <c r="G72" i="7"/>
  <c r="G71" i="7" s="1"/>
  <c r="G94" i="7"/>
  <c r="G93" i="7" s="1"/>
  <c r="E159" i="7" l="1"/>
  <c r="D9" i="7"/>
  <c r="D159" i="7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<sst xmlns="http://schemas.openxmlformats.org/spreadsheetml/2006/main" count="832" uniqueCount="587">
  <si>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</si>
  <si>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</si>
  <si>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</si>
  <si>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</si>
  <si>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</si>
  <si>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</si>
  <si>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</si>
  <si>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</si>
  <si>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</si>
  <si>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</si>
  <si>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</si>
  <si>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</si>
  <si>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</si>
  <si>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</si>
  <si>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</si>
  <si>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</si>
  <si>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</si>
  <si>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</si>
  <si>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</si>
  <si>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</si>
  <si>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</si>
  <si>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</si>
  <si>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</si>
  <si>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</si>
  <si>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</si>
  <si>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</si>
  <si>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</si>
  <si>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</si>
  <si>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</si>
  <si>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</si>
  <si>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</si>
  <si>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</si>
  <si>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</si>
  <si>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</si>
  <si>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</si>
  <si>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</si>
  <si>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</si>
  <si>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</si>
  <si>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</si>
  <si>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</si>
  <si>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</si>
  <si>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</si>
  <si>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</si>
  <si>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</si>
  <si>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</si>
  <si>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</si>
  <si>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</si>
  <si>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</si>
  <si>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</si>
  <si>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</si>
  <si>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</si>
  <si>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</si>
  <si>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</si>
  <si>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</si>
  <si>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</si>
  <si>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</si>
  <si>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</si>
  <si>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</si>
  <si>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</si>
  <si>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</si>
  <si>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</si>
  <si>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</si>
  <si>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</si>
  <si>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</si>
  <si>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</si>
  <si>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</si>
  <si>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</si>
  <si>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</si>
  <si>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</si>
  <si>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</si>
  <si>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</si>
  <si>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</si>
  <si>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</si>
  <si>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</si>
  <si>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</si>
  <si>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</si>
  <si>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</si>
  <si>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</si>
  <si>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</si>
  <si>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</si>
  <si>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</si>
  <si>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</si>
  <si>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</si>
  <si>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</si>
  <si>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</si>
  <si>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</si>
  <si>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</si>
  <si>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</si>
  <si>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</si>
  <si>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</si>
  <si>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</si>
  <si>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</si>
  <si>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</si>
  <si>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</si>
  <si>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</si>
  <si>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</si>
  <si>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</si>
  <si>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</si>
  <si>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</si>
  <si>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</si>
  <si>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</si>
  <si>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</si>
  <si>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</si>
  <si>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</si>
  <si>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</si>
  <si>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</si>
  <si>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</si>
  <si>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</si>
  <si>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</si>
  <si>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</si>
  <si>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</si>
  <si>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</si>
  <si>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</si>
  <si>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</si>
  <si>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</si>
  <si>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</si>
  <si>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</si>
  <si>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</si>
  <si>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</si>
  <si>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</si>
  <si>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</si>
  <si>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</si>
  <si>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</si>
  <si>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</si>
  <si>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</si>
  <si>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</si>
  <si>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</si>
  <si>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</si>
  <si>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</si>
  <si>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</si>
  <si>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</si>
  <si>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</si>
  <si>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</si>
  <si>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</si>
  <si>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</si>
  <si>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</si>
  <si>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</si>
  <si>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</si>
  <si>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</si>
  <si>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</si>
  <si>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</si>
  <si>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</si>
  <si>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</si>
  <si>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</si>
  <si>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</si>
  <si>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</si>
  <si>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</si>
  <si>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</si>
  <si>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</si>
  <si>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</si>
  <si>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</si>
  <si>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</si>
  <si>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</si>
  <si>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</si>
  <si>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</si>
  <si>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</si>
  <si>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</si>
  <si>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</si>
  <si>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</si>
  <si>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</si>
  <si>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</si>
  <si>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</si>
  <si>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</si>
  <si>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</si>
  <si>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</si>
  <si>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</si>
  <si>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</si>
  <si>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</si>
  <si>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</si>
  <si>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</si>
  <si>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</si>
  <si>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</si>
  <si>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</si>
  <si>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</si>
  <si>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</si>
  <si>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</si>
  <si>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</si>
  <si>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</si>
  <si>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</si>
  <si>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</si>
  <si>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</si>
  <si>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</si>
  <si>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</si>
  <si>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</si>
  <si>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</si>
  <si>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</si>
  <si>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</si>
  <si>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</si>
  <si>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</si>
  <si>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</si>
  <si>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</si>
  <si>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</si>
  <si>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</si>
  <si>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</si>
  <si>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</si>
  <si>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</si>
  <si>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</si>
  <si>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</si>
  <si>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</si>
  <si>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</si>
  <si>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</si>
  <si>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</si>
  <si>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</si>
  <si>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</si>
  <si>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</si>
  <si>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</si>
  <si>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</si>
  <si>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</si>
  <si>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</si>
  <si>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</si>
  <si>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</si>
  <si>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</si>
  <si>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</si>
  <si>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</si>
  <si>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</si>
  <si>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</si>
  <si>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</si>
  <si>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</si>
  <si>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</si>
  <si>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</si>
  <si>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</si>
  <si>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</si>
  <si>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</si>
  <si>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</si>
  <si>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</si>
  <si>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</si>
  <si>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</si>
  <si>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</si>
  <si>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</si>
  <si>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</si>
  <si>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</si>
  <si>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</si>
  <si>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</si>
  <si>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</si>
  <si>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</si>
  <si>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</si>
  <si>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</si>
  <si>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</si>
  <si>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</si>
  <si>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</si>
  <si>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</si>
  <si>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</si>
  <si>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</si>
  <si>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</si>
  <si>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</si>
  <si>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</si>
  <si>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</si>
  <si>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</si>
  <si>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</si>
  <si>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</si>
  <si>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</si>
  <si>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</si>
  <si>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</si>
  <si>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</si>
  <si>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</si>
  <si>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</si>
  <si>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</si>
  <si>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</si>
  <si>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</si>
  <si>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</si>
  <si>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</si>
  <si>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</si>
  <si>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</si>
  <si>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</si>
  <si>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</si>
  <si>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</si>
  <si>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</si>
  <si>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</si>
  <si>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</si>
  <si>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</si>
  <si>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</si>
  <si>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</si>
  <si>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</si>
  <si>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</si>
  <si>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</si>
  <si>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</si>
  <si>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</si>
  <si>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</si>
  <si>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</si>
  <si>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</si>
  <si>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</si>
  <si>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</si>
  <si>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</si>
  <si>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</si>
  <si>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</si>
  <si>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</si>
  <si>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</si>
  <si>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</si>
  <si>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</si>
  <si>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</si>
  <si>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</si>
  <si>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</si>
  <si>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</si>
  <si>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</si>
  <si>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</si>
  <si>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</si>
  <si>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</si>
  <si>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</si>
  <si>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</si>
  <si>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</si>
  <si>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</si>
  <si>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</si>
  <si>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</si>
  <si>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</si>
  <si>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</si>
  <si>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</si>
  <si>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</si>
  <si>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</si>
  <si>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</si>
  <si>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</si>
  <si>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</si>
  <si>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</si>
  <si>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</si>
  <si>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</si>
  <si>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</si>
  <si>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</si>
  <si>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</si>
  <si>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</si>
  <si>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</si>
  <si>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</si>
  <si>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</si>
  <si>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</si>
  <si>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</si>
  <si>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</si>
  <si>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</si>
  <si>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</si>
  <si>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</si>
  <si>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</si>
  <si>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</si>
  <si>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</si>
  <si>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</si>
  <si>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</si>
  <si>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</si>
  <si>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</si>
  <si>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</si>
  <si>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</si>
  <si>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</si>
  <si>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</si>
  <si>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</si>
  <si>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</si>
  <si>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</si>
  <si>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</si>
  <si>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</si>
  <si>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</si>
  <si>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</si>
  <si>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</si>
  <si>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</si>
  <si>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</si>
  <si>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</si>
  <si>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</si>
  <si>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</si>
  <si>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</si>
  <si>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</si>
  <si>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</si>
  <si>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</si>
  <si>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</si>
  <si>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</si>
  <si>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</si>
  <si>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</si>
  <si>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</si>
  <si>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</si>
  <si>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</si>
  <si>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</si>
  <si>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</si>
  <si>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</si>
  <si>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</si>
  <si>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</si>
  <si>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</si>
  <si>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</si>
  <si>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</si>
  <si>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</si>
  <si>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</si>
  <si>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</si>
  <si>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</si>
  <si>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</si>
  <si>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</si>
  <si>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</si>
  <si>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</si>
  <si>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</si>
  <si>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</si>
  <si>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</si>
  <si>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</si>
  <si>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</si>
  <si>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</si>
  <si>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</si>
  <si>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</si>
  <si>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</si>
  <si>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</si>
  <si>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</si>
  <si>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</si>
  <si>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</si>
  <si>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</si>
  <si>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</si>
  <si>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</si>
  <si>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</si>
  <si>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</si>
  <si>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</si>
  <si>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</si>
  <si>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</si>
  <si>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</si>
  <si>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</si>
  <si>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</si>
  <si>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</si>
  <si>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</si>
  <si>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</si>
  <si>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</si>
  <si>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</si>
  <si>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</si>
  <si>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</si>
  <si>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</si>
  <si>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</si>
  <si>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</si>
  <si>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</si>
  <si>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</si>
  <si>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</si>
  <si>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</si>
  <si>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</si>
  <si>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</si>
  <si>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</si>
  <si>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</si>
  <si>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</si>
  <si>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</si>
  <si>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</si>
  <si>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</si>
  <si>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</si>
  <si>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</si>
  <si>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</si>
  <si>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</si>
  <si>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</si>
  <si>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</si>
  <si>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</si>
  <si>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</si>
  <si>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</si>
  <si>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</si>
  <si>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</si>
  <si>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</si>
  <si>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</si>
  <si>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</si>
  <si>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</si>
  <si>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</si>
  <si>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</si>
  <si>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</si>
  <si>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</si>
  <si>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</si>
  <si>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</si>
  <si>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</si>
  <si>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</si>
  <si>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</si>
  <si>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</si>
  <si>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</si>
  <si>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</si>
  <si>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</si>
  <si>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</si>
  <si>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</si>
  <si>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</si>
  <si>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</si>
  <si>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</si>
  <si>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</si>
  <si>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</si>
  <si>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</si>
  <si>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</si>
  <si>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</si>
  <si>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</si>
  <si>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</si>
  <si>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</si>
  <si>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</si>
  <si>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</si>
  <si>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</si>
  <si>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</si>
  <si>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</si>
  <si>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</si>
  <si>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</si>
  <si>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</si>
  <si>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</si>
  <si>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</si>
  <si>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</si>
  <si>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</si>
  <si>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</si>
  <si>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</si>
  <si>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</si>
  <si>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</si>
  <si>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</si>
  <si>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</si>
  <si>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</si>
  <si>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</si>
  <si>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</si>
  <si>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</si>
  <si>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</si>
  <si>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</si>
  <si>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</si>
  <si>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</si>
  <si>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</si>
  <si>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</si>
  <si>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</si>
  <si>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</si>
  <si>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</si>
  <si>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</si>
  <si>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</si>
  <si>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</si>
  <si>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</si>
  <si>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</si>
  <si>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</si>
  <si>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</si>
  <si>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</si>
  <si>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</si>
  <si>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</si>
  <si>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</si>
  <si>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</si>
  <si>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</si>
  <si>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</si>
  <si>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</si>
  <si>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</si>
  <si>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</si>
  <si>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</si>
  <si>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</si>
  <si>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</si>
  <si>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</si>
  <si>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</si>
  <si>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</si>
  <si>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</si>
  <si>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</si>
  <si>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</si>
  <si>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</si>
  <si>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</si>
  <si>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</si>
  <si>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</si>
  <si>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</si>
  <si>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</si>
  <si>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</si>
  <si>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</si>
  <si>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</si>
  <si>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</si>
  <si>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</si>
  <si>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</si>
  <si>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</si>
  <si>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</si>
  <si>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</si>
  <si>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</si>
  <si>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</si>
  <si>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</si>
  <si>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</si>
  <si>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</si>
  <si>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</si>
  <si>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</si>
  <si>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</si>
  <si>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</si>
  <si>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</si>
  <si>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</si>
  <si>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</si>
  <si>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</si>
  <si>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</si>
  <si>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</si>
  <si>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</si>
  <si>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</si>
  <si>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</si>
  <si>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</si>
  <si>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</si>
  <si>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</si>
  <si>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</si>
  <si>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</si>
  <si>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</si>
  <si>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</si>
  <si>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</si>
  <si>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</si>
  <si>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</si>
  <si>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</si>
  <si>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</si>
  <si>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</si>
  <si>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</si>
  <si>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</si>
  <si>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</si>
  <si>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</si>
  <si>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</si>
  <si>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</si>
  <si>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</si>
  <si>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</si>
  <si>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</si>
  <si>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</si>
  <si>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</si>
  <si>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</si>
  <si>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</si>
  <si>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</si>
  <si>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</si>
  <si>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septiembre de 2024</t>
  </si>
  <si>
    <t>Del 1 de Enero al 30 de septiembre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</si>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</sst>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2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/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3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0" borderId="14" xfId="20" applyNumberFormat="1" applyFont="1" applyFill="1" applyBorder="1" applyAlignment="1" applyProtection="1">
      <alignment vertical="center"/>
      <protection locked="0"/>
    </xf>
    <xf numFmtId="165" fontId="1" fillId="0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vertical="center"/>
      <protection locked="0"/>
    </xf>
    <xf numFmtId="165" fontId="2" fillId="0" borderId="6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165" fontId="0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1">
    <cellStyle name="Millares" xfId="1" builtinId="3"/>
    <cellStyle name="Millares 10 2 2" xfId="12" xr:uid="{00000000-0005-0000-0000-000001000000}"/>
    <cellStyle name="Millares 11" xfId="9" xr:uid="{00000000-0005-0000-0000-000002000000}"/>
    <cellStyle name="Millares 12" xfId="4" xr:uid="{00000000-0005-0000-0000-000003000000}"/>
    <cellStyle name="Millares 15" xfId="6" xr:uid="{00000000-0005-0000-0000-000004000000}"/>
    <cellStyle name="Millares 16" xfId="7" xr:uid="{00000000-0005-0000-0000-000005000000}"/>
    <cellStyle name="Millares 17" xfId="10" xr:uid="{00000000-0005-0000-0000-000006000000}"/>
    <cellStyle name="Millares 18" xfId="5" xr:uid="{00000000-0005-0000-0000-000007000000}"/>
    <cellStyle name="Millares 19" xfId="8" xr:uid="{00000000-0005-0000-0000-000008000000}"/>
    <cellStyle name="Millares 2" xfId="13" xr:uid="{00000000-0005-0000-0000-000009000000}"/>
    <cellStyle name="Millares 20" xfId="11" xr:uid="{00000000-0005-0000-0000-00000A000000}"/>
    <cellStyle name="Millares 3" xfId="16" xr:uid="{00000000-0005-0000-0000-00000B000000}"/>
    <cellStyle name="Millares 4" xfId="17" xr:uid="{00000000-0005-0000-0000-00000C000000}"/>
    <cellStyle name="Millares 5" xfId="18" xr:uid="{00000000-0005-0000-0000-00000D000000}"/>
    <cellStyle name="Millares 6" xfId="19" xr:uid="{00000000-0005-0000-0000-00000E000000}"/>
    <cellStyle name="Millares 7" xfId="20" xr:uid="{1E42EC55-81B2-41B8-86C6-5DD0D22E4020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B57" zoomScaleNormal="100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55" t="s">
        <v>0</v>
      </c>
      <c r="B1" s="256"/>
      <c r="C1" s="256"/>
      <c r="D1" s="256"/>
      <c r="E1" s="256"/>
      <c r="F1" s="257"/>
    </row>
    <row r="2" spans="1:6" ht="15" customHeight="1" x14ac:dyDescent="0.25">
      <c r="A2" s="258" t="str">
        <f>ENTE_PUBLICO_A</f>
        <v>SISTEMA MUNICIPAL PARA EL DESARRROLLO INTEGRAL DE LA FAMILIA DE SAN FELIPE GUANAJUATO, Gobierno del Estado de Guanajuato (a)</v>
      </c>
      <c r="B2" s="259"/>
      <c r="C2" s="259"/>
      <c r="D2" s="259"/>
      <c r="E2" s="259"/>
      <c r="F2" s="260"/>
    </row>
    <row r="3" spans="1:6" ht="15" customHeight="1" x14ac:dyDescent="0.25">
      <c r="A3" s="261" t="s">
        <v>1</v>
      </c>
      <c r="B3" s="262"/>
      <c r="C3" s="262"/>
      <c r="D3" s="262"/>
      <c r="E3" s="262"/>
      <c r="F3" s="263"/>
    </row>
    <row r="4" spans="1:6" ht="12.95" customHeight="1" x14ac:dyDescent="0.25">
      <c r="A4" s="261" t="s">
        <v>583</v>
      </c>
      <c r="B4" s="264"/>
      <c r="C4" s="264"/>
      <c r="D4" s="264"/>
      <c r="E4" s="264"/>
      <c r="F4" s="263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82" t="s">
        <v>3</v>
      </c>
      <c r="B6" s="183" t="s">
        <v>585</v>
      </c>
      <c r="C6" s="184" t="s">
        <v>586</v>
      </c>
      <c r="D6" s="185" t="s">
        <v>4</v>
      </c>
      <c r="E6" s="183" t="s">
        <v>585</v>
      </c>
      <c r="F6" s="184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86">
        <f>SUM(B10:B16)</f>
        <v>7524341.4299999997</v>
      </c>
      <c r="C9" s="198">
        <f>SUM(C10:C16)</f>
        <v>5202255.29</v>
      </c>
      <c r="D9" s="43" t="s">
        <v>10</v>
      </c>
      <c r="E9" s="131">
        <f>SUM(E10:E18)</f>
        <v>4249284.46</v>
      </c>
      <c r="F9" s="132">
        <f>SUM(F10:F18)</f>
        <v>5046330.2999999989</v>
      </c>
    </row>
    <row r="10" spans="1:6" x14ac:dyDescent="0.25">
      <c r="A10" s="45" t="s">
        <v>11</v>
      </c>
      <c r="B10" s="187">
        <v>0</v>
      </c>
      <c r="C10" s="188">
        <v>0</v>
      </c>
      <c r="D10" s="45" t="s">
        <v>12</v>
      </c>
      <c r="E10" s="213">
        <v>2809866.57</v>
      </c>
      <c r="F10" s="200">
        <v>3174646.53</v>
      </c>
    </row>
    <row r="11" spans="1:6" x14ac:dyDescent="0.25">
      <c r="A11" s="45" t="s">
        <v>13</v>
      </c>
      <c r="B11" s="210">
        <v>7524341.4299999997</v>
      </c>
      <c r="C11" s="188">
        <v>5202255.29</v>
      </c>
      <c r="D11" s="45" t="s">
        <v>14</v>
      </c>
      <c r="E11" s="213">
        <v>952308.79</v>
      </c>
      <c r="F11" s="200">
        <v>1101338.75</v>
      </c>
    </row>
    <row r="12" spans="1:6" x14ac:dyDescent="0.25">
      <c r="A12" s="45" t="s">
        <v>15</v>
      </c>
      <c r="B12" s="187">
        <v>0</v>
      </c>
      <c r="C12" s="188">
        <v>0</v>
      </c>
      <c r="D12" s="45" t="s">
        <v>16</v>
      </c>
      <c r="E12" s="213">
        <v>0</v>
      </c>
      <c r="F12" s="200">
        <v>0</v>
      </c>
    </row>
    <row r="13" spans="1:6" x14ac:dyDescent="0.25">
      <c r="A13" s="45" t="s">
        <v>17</v>
      </c>
      <c r="B13" s="187">
        <v>0</v>
      </c>
      <c r="C13" s="188">
        <v>0</v>
      </c>
      <c r="D13" s="45" t="s">
        <v>18</v>
      </c>
      <c r="E13" s="213">
        <v>0</v>
      </c>
      <c r="F13" s="200">
        <v>0</v>
      </c>
    </row>
    <row r="14" spans="1:6" x14ac:dyDescent="0.25">
      <c r="A14" s="45" t="s">
        <v>19</v>
      </c>
      <c r="B14" s="187">
        <v>0</v>
      </c>
      <c r="C14" s="188">
        <v>0</v>
      </c>
      <c r="D14" s="45" t="s">
        <v>20</v>
      </c>
      <c r="E14" s="213">
        <v>0</v>
      </c>
      <c r="F14" s="200">
        <v>0</v>
      </c>
    </row>
    <row r="15" spans="1:6" x14ac:dyDescent="0.25">
      <c r="A15" s="45" t="s">
        <v>21</v>
      </c>
      <c r="B15" s="187">
        <v>0</v>
      </c>
      <c r="C15" s="188">
        <v>0</v>
      </c>
      <c r="D15" s="45" t="s">
        <v>22</v>
      </c>
      <c r="E15" s="213">
        <v>100000</v>
      </c>
      <c r="F15" s="200">
        <v>100000</v>
      </c>
    </row>
    <row r="16" spans="1:6" x14ac:dyDescent="0.25">
      <c r="A16" s="45" t="s">
        <v>23</v>
      </c>
      <c r="B16" s="187">
        <v>0</v>
      </c>
      <c r="C16" s="188">
        <v>0</v>
      </c>
      <c r="D16" s="45" t="s">
        <v>24</v>
      </c>
      <c r="E16" s="213">
        <v>419570.81</v>
      </c>
      <c r="F16" s="200">
        <v>332310.06</v>
      </c>
    </row>
    <row r="17" spans="1:6" x14ac:dyDescent="0.25">
      <c r="A17" s="43" t="s">
        <v>25</v>
      </c>
      <c r="B17" s="172">
        <f>SUM(B18:B24)</f>
        <v>1373090.4400000002</v>
      </c>
      <c r="C17" s="172">
        <f>SUM(C18:C24)</f>
        <v>1049840.76</v>
      </c>
      <c r="D17" s="45" t="s">
        <v>26</v>
      </c>
      <c r="E17" s="213">
        <v>0</v>
      </c>
      <c r="F17" s="200">
        <v>0</v>
      </c>
    </row>
    <row r="18" spans="1:6" x14ac:dyDescent="0.25">
      <c r="A18" s="45" t="s">
        <v>27</v>
      </c>
      <c r="B18" s="189">
        <v>0</v>
      </c>
      <c r="C18" s="190">
        <v>0</v>
      </c>
      <c r="D18" s="45" t="s">
        <v>28</v>
      </c>
      <c r="E18" s="213">
        <v>-32461.71</v>
      </c>
      <c r="F18" s="200">
        <v>338034.96</v>
      </c>
    </row>
    <row r="19" spans="1:6" x14ac:dyDescent="0.25">
      <c r="A19" s="45" t="s">
        <v>29</v>
      </c>
      <c r="B19" s="211">
        <v>4681.5</v>
      </c>
      <c r="C19" s="190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211">
        <v>1270.8699999999999</v>
      </c>
      <c r="C20" s="190">
        <v>8308.74</v>
      </c>
      <c r="D20" s="45" t="s">
        <v>32</v>
      </c>
      <c r="E20" s="201">
        <v>0</v>
      </c>
      <c r="F20" s="201">
        <v>0</v>
      </c>
    </row>
    <row r="21" spans="1:6" x14ac:dyDescent="0.25">
      <c r="A21" s="45" t="s">
        <v>33</v>
      </c>
      <c r="B21" s="211">
        <v>0</v>
      </c>
      <c r="C21" s="190">
        <v>0</v>
      </c>
      <c r="D21" s="45" t="s">
        <v>34</v>
      </c>
      <c r="E21" s="201">
        <v>0</v>
      </c>
      <c r="F21" s="201">
        <v>0</v>
      </c>
    </row>
    <row r="22" spans="1:6" x14ac:dyDescent="0.25">
      <c r="A22" s="45" t="s">
        <v>35</v>
      </c>
      <c r="B22" s="211">
        <v>15000</v>
      </c>
      <c r="C22" s="190">
        <v>3000</v>
      </c>
      <c r="D22" s="45" t="s">
        <v>36</v>
      </c>
      <c r="E22" s="201">
        <v>0</v>
      </c>
      <c r="F22" s="201">
        <v>0</v>
      </c>
    </row>
    <row r="23" spans="1:6" x14ac:dyDescent="0.25">
      <c r="A23" s="45" t="s">
        <v>37</v>
      </c>
      <c r="B23" s="211">
        <v>0</v>
      </c>
      <c r="C23" s="190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211">
        <v>1352138.07</v>
      </c>
      <c r="C24" s="190">
        <v>1033850.52</v>
      </c>
      <c r="D24" s="45" t="s">
        <v>40</v>
      </c>
      <c r="E24" s="202">
        <v>0</v>
      </c>
      <c r="F24" s="202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202">
        <v>0</v>
      </c>
      <c r="F25" s="202">
        <v>0</v>
      </c>
    </row>
    <row r="26" spans="1:6" x14ac:dyDescent="0.25">
      <c r="A26" s="45" t="s">
        <v>43</v>
      </c>
      <c r="B26" s="191">
        <v>0</v>
      </c>
      <c r="C26" s="192">
        <v>0</v>
      </c>
      <c r="D26" s="43" t="s">
        <v>44</v>
      </c>
      <c r="E26" s="203">
        <v>0</v>
      </c>
      <c r="F26" s="203">
        <v>0</v>
      </c>
    </row>
    <row r="27" spans="1:6" x14ac:dyDescent="0.25">
      <c r="A27" s="45" t="s">
        <v>45</v>
      </c>
      <c r="B27" s="191">
        <v>0</v>
      </c>
      <c r="C27" s="192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91">
        <v>0</v>
      </c>
      <c r="C28" s="192">
        <v>0</v>
      </c>
      <c r="D28" s="45" t="s">
        <v>48</v>
      </c>
      <c r="E28" s="204">
        <v>0</v>
      </c>
      <c r="F28" s="204">
        <v>0</v>
      </c>
    </row>
    <row r="29" spans="1:6" x14ac:dyDescent="0.25">
      <c r="A29" s="45" t="s">
        <v>49</v>
      </c>
      <c r="B29" s="191">
        <v>0</v>
      </c>
      <c r="C29" s="192">
        <v>0</v>
      </c>
      <c r="D29" s="45" t="s">
        <v>50</v>
      </c>
      <c r="E29" s="204">
        <v>0</v>
      </c>
      <c r="F29" s="204">
        <v>0</v>
      </c>
    </row>
    <row r="30" spans="1:6" x14ac:dyDescent="0.25">
      <c r="A30" s="45" t="s">
        <v>51</v>
      </c>
      <c r="B30" s="191">
        <v>0</v>
      </c>
      <c r="C30" s="192">
        <v>0</v>
      </c>
      <c r="D30" s="45" t="s">
        <v>52</v>
      </c>
      <c r="E30" s="204">
        <v>0</v>
      </c>
      <c r="F30" s="204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93">
        <v>0</v>
      </c>
      <c r="C32" s="194">
        <v>0</v>
      </c>
      <c r="D32" s="45" t="s">
        <v>56</v>
      </c>
      <c r="E32" s="205">
        <v>0</v>
      </c>
      <c r="F32" s="205">
        <v>0</v>
      </c>
    </row>
    <row r="33" spans="1:6" ht="14.45" customHeight="1" x14ac:dyDescent="0.25">
      <c r="A33" s="45" t="s">
        <v>57</v>
      </c>
      <c r="B33" s="193">
        <v>0</v>
      </c>
      <c r="C33" s="194">
        <v>0</v>
      </c>
      <c r="D33" s="45" t="s">
        <v>58</v>
      </c>
      <c r="E33" s="206">
        <v>0</v>
      </c>
      <c r="F33" s="206">
        <v>0</v>
      </c>
    </row>
    <row r="34" spans="1:6" ht="14.45" customHeight="1" x14ac:dyDescent="0.25">
      <c r="A34" s="45" t="s">
        <v>59</v>
      </c>
      <c r="B34" s="193">
        <v>0</v>
      </c>
      <c r="C34" s="194">
        <v>0</v>
      </c>
      <c r="D34" s="45" t="s">
        <v>60</v>
      </c>
      <c r="E34" s="206">
        <v>0</v>
      </c>
      <c r="F34" s="206">
        <v>0</v>
      </c>
    </row>
    <row r="35" spans="1:6" ht="14.45" customHeight="1" x14ac:dyDescent="0.25">
      <c r="A35" s="45" t="s">
        <v>61</v>
      </c>
      <c r="B35" s="193">
        <v>0</v>
      </c>
      <c r="C35" s="194">
        <v>0</v>
      </c>
      <c r="D35" s="45" t="s">
        <v>62</v>
      </c>
      <c r="E35" s="206">
        <v>0</v>
      </c>
      <c r="F35" s="206">
        <v>0</v>
      </c>
    </row>
    <row r="36" spans="1:6" ht="14.45" customHeight="1" x14ac:dyDescent="0.25">
      <c r="A36" s="45" t="s">
        <v>63</v>
      </c>
      <c r="B36" s="193">
        <v>0</v>
      </c>
      <c r="C36" s="194">
        <v>0</v>
      </c>
      <c r="D36" s="45" t="s">
        <v>64</v>
      </c>
      <c r="E36" s="206">
        <v>0</v>
      </c>
      <c r="F36" s="206">
        <v>0</v>
      </c>
    </row>
    <row r="37" spans="1:6" ht="14.45" customHeight="1" x14ac:dyDescent="0.25">
      <c r="A37" s="43" t="s">
        <v>65</v>
      </c>
      <c r="B37" s="212">
        <v>641533.4</v>
      </c>
      <c r="C37" s="195">
        <v>611935.4</v>
      </c>
      <c r="D37" s="45" t="s">
        <v>66</v>
      </c>
      <c r="E37" s="206">
        <v>0</v>
      </c>
      <c r="F37" s="206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96">
        <v>0</v>
      </c>
      <c r="C39" s="196">
        <v>0</v>
      </c>
      <c r="D39" s="45" t="s">
        <v>70</v>
      </c>
      <c r="E39" s="207">
        <v>0</v>
      </c>
      <c r="F39" s="207">
        <v>0</v>
      </c>
    </row>
    <row r="40" spans="1:6" x14ac:dyDescent="0.25">
      <c r="A40" s="45" t="s">
        <v>71</v>
      </c>
      <c r="B40" s="196">
        <v>0</v>
      </c>
      <c r="C40" s="196">
        <v>0</v>
      </c>
      <c r="D40" s="45" t="s">
        <v>72</v>
      </c>
      <c r="E40" s="207">
        <v>0</v>
      </c>
      <c r="F40" s="207">
        <v>0</v>
      </c>
    </row>
    <row r="41" spans="1:6" x14ac:dyDescent="0.25">
      <c r="A41" s="43" t="s">
        <v>73</v>
      </c>
      <c r="B41" s="197">
        <f>SUM(B42:B45)</f>
        <v>0</v>
      </c>
      <c r="C41" s="198">
        <f>SUM(C42:C45)</f>
        <v>0</v>
      </c>
      <c r="D41" s="45" t="s">
        <v>74</v>
      </c>
      <c r="E41" s="207">
        <v>0</v>
      </c>
      <c r="F41" s="207">
        <v>0</v>
      </c>
    </row>
    <row r="42" spans="1:6" x14ac:dyDescent="0.25">
      <c r="A42" s="45" t="s">
        <v>75</v>
      </c>
      <c r="B42" s="199">
        <v>0</v>
      </c>
      <c r="C42" s="199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99">
        <v>0</v>
      </c>
      <c r="C43" s="199">
        <v>0</v>
      </c>
      <c r="D43" s="45" t="s">
        <v>78</v>
      </c>
      <c r="E43" s="209">
        <v>0</v>
      </c>
      <c r="F43" s="209">
        <v>0</v>
      </c>
    </row>
    <row r="44" spans="1:6" x14ac:dyDescent="0.25">
      <c r="A44" s="45" t="s">
        <v>79</v>
      </c>
      <c r="B44" s="199">
        <v>0</v>
      </c>
      <c r="C44" s="199">
        <v>0</v>
      </c>
      <c r="D44" s="45" t="s">
        <v>80</v>
      </c>
      <c r="E44" s="209">
        <v>0</v>
      </c>
      <c r="F44" s="209">
        <v>0</v>
      </c>
    </row>
    <row r="45" spans="1:6" x14ac:dyDescent="0.25">
      <c r="A45" s="45" t="s">
        <v>81</v>
      </c>
      <c r="B45" s="199">
        <v>0</v>
      </c>
      <c r="C45" s="199">
        <v>0</v>
      </c>
      <c r="D45" s="45" t="s">
        <v>82</v>
      </c>
      <c r="E45" s="209">
        <v>0</v>
      </c>
      <c r="F45" s="209">
        <v>0</v>
      </c>
    </row>
    <row r="46" spans="1:6" x14ac:dyDescent="0.25">
      <c r="A46" s="42"/>
      <c r="B46" s="46"/>
      <c r="C46" s="46"/>
      <c r="D46" s="42"/>
      <c r="E46" s="208">
        <v>0</v>
      </c>
      <c r="F46" s="208">
        <v>0</v>
      </c>
    </row>
    <row r="47" spans="1:6" x14ac:dyDescent="0.25">
      <c r="A47" s="3" t="s">
        <v>83</v>
      </c>
      <c r="B47" s="4">
        <f>B9+B17+B25+B31+B37+B38+B41</f>
        <v>9538965.2699999996</v>
      </c>
      <c r="C47" s="4">
        <f>C9+C17+C25+C31+C37+C38+C41</f>
        <v>6864031.4500000002</v>
      </c>
      <c r="D47" s="2" t="s">
        <v>84</v>
      </c>
      <c r="E47" s="4">
        <f>E42+E38+E31+E27+E23+E19+E9</f>
        <v>4249284.46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44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44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44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44">
        <v>3365104.83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44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44">
        <v>-2523638.62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44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44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44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4249284.46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7673210.9399999985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17212176.209999997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44">
        <f>SUM(E64:E66)</f>
        <v>2366203.48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2366203.4700000002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44">
        <f>SUM(E69:E73)</f>
        <v>10596688.32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44">
        <v>3506766.34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44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44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4">
        <v>12962891.75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4">
        <f>E79+E59</f>
        <v>17212176.210000001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85" t="s">
        <v>451</v>
      </c>
      <c r="B1" s="285"/>
      <c r="C1" s="285"/>
      <c r="D1" s="285"/>
      <c r="E1" s="285"/>
      <c r="F1" s="285"/>
      <c r="G1" s="28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452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453</v>
      </c>
      <c r="B5" s="124"/>
      <c r="C5" s="124"/>
      <c r="D5" s="124"/>
      <c r="E5" s="124"/>
      <c r="F5" s="124"/>
      <c r="G5" s="125"/>
    </row>
    <row r="6" spans="1:7" x14ac:dyDescent="0.25">
      <c r="A6" s="283" t="s">
        <v>454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83.25" customHeight="1" x14ac:dyDescent="0.25">
      <c r="A7" s="284"/>
      <c r="B7" s="67" t="s">
        <v>455</v>
      </c>
      <c r="C7" s="284"/>
      <c r="D7" s="284"/>
      <c r="E7" s="284"/>
      <c r="F7" s="284"/>
      <c r="G7" s="284"/>
    </row>
    <row r="8" spans="1:7" ht="30" x14ac:dyDescent="0.25">
      <c r="A8" s="68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239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460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263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290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468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297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86" t="s">
        <v>470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471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453</v>
      </c>
      <c r="B5" s="107"/>
      <c r="C5" s="107"/>
      <c r="D5" s="107"/>
      <c r="E5" s="107"/>
      <c r="F5" s="107"/>
      <c r="G5" s="108"/>
    </row>
    <row r="6" spans="1:7" x14ac:dyDescent="0.25">
      <c r="A6" s="287" t="s">
        <v>472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57.75" customHeight="1" x14ac:dyDescent="0.25">
      <c r="A7" s="288"/>
      <c r="B7" s="37" t="s">
        <v>455</v>
      </c>
      <c r="C7" s="284"/>
      <c r="D7" s="284"/>
      <c r="E7" s="284"/>
      <c r="F7" s="284"/>
      <c r="G7" s="284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476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482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484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482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86" t="s">
        <v>486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487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0" t="s">
        <v>454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f>+F5+1</f>
        <v>2022</v>
      </c>
    </row>
    <row r="6" spans="1:7" ht="32.25" x14ac:dyDescent="0.25">
      <c r="A6" s="273"/>
      <c r="B6" s="292"/>
      <c r="C6" s="292"/>
      <c r="D6" s="292"/>
      <c r="E6" s="292"/>
      <c r="F6" s="292"/>
      <c r="G6" s="37" t="s">
        <v>488</v>
      </c>
    </row>
    <row r="7" spans="1:7" x14ac:dyDescent="0.25">
      <c r="A7" s="59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489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490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492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500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501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293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468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89" t="s">
        <v>509</v>
      </c>
      <c r="B39" s="289"/>
      <c r="C39" s="289"/>
      <c r="D39" s="289"/>
      <c r="E39" s="289"/>
      <c r="F39" s="289"/>
      <c r="G39" s="289"/>
    </row>
    <row r="40" spans="1:7" x14ac:dyDescent="0.25">
      <c r="A40" s="289" t="s">
        <v>510</v>
      </c>
      <c r="B40" s="289"/>
      <c r="C40" s="289"/>
      <c r="D40" s="289"/>
      <c r="E40" s="289"/>
      <c r="F40" s="289"/>
      <c r="G40" s="2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86" t="s">
        <v>511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512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3" t="s">
        <v>472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v>2022</v>
      </c>
    </row>
    <row r="6" spans="1:7" ht="48.75" customHeight="1" x14ac:dyDescent="0.25">
      <c r="A6" s="294"/>
      <c r="B6" s="292"/>
      <c r="C6" s="292"/>
      <c r="D6" s="292"/>
      <c r="E6" s="292"/>
      <c r="F6" s="292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474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475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478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479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480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476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480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89" t="s">
        <v>509</v>
      </c>
      <c r="B32" s="289"/>
      <c r="C32" s="289"/>
      <c r="D32" s="289"/>
      <c r="E32" s="289"/>
      <c r="F32" s="289"/>
      <c r="G32" s="289"/>
    </row>
    <row r="33" spans="1:7" x14ac:dyDescent="0.25">
      <c r="A33" s="289" t="s">
        <v>510</v>
      </c>
      <c r="B33" s="289"/>
      <c r="C33" s="289"/>
      <c r="D33" s="289"/>
      <c r="E33" s="289"/>
      <c r="F33" s="289"/>
      <c r="G33" s="2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95" t="s">
        <v>515</v>
      </c>
      <c r="B1" s="295"/>
      <c r="C1" s="295"/>
      <c r="D1" s="295"/>
      <c r="E1" s="295"/>
      <c r="F1" s="29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516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517</v>
      </c>
      <c r="C4" s="113" t="s">
        <v>518</v>
      </c>
      <c r="D4" s="113" t="s">
        <v>519</v>
      </c>
      <c r="E4" s="113" t="s">
        <v>520</v>
      </c>
      <c r="F4" s="113" t="s">
        <v>521</v>
      </c>
    </row>
    <row r="5" spans="1:6" ht="12.75" customHeight="1" x14ac:dyDescent="0.25">
      <c r="A5" s="19" t="s">
        <v>522</v>
      </c>
      <c r="B5" s="50"/>
      <c r="C5" s="50"/>
      <c r="D5" s="50"/>
      <c r="E5" s="50"/>
      <c r="F5" s="50"/>
    </row>
    <row r="6" spans="1:6" ht="30" x14ac:dyDescent="0.25">
      <c r="A6" s="56" t="s">
        <v>523</v>
      </c>
      <c r="B6" s="57"/>
      <c r="C6" s="57"/>
      <c r="D6" s="57"/>
      <c r="E6" s="57"/>
      <c r="F6" s="57"/>
    </row>
    <row r="7" spans="1:6" ht="15" x14ac:dyDescent="0.25">
      <c r="A7" s="56" t="s">
        <v>524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525</v>
      </c>
      <c r="B9" s="42"/>
      <c r="C9" s="42"/>
      <c r="D9" s="42"/>
      <c r="E9" s="42"/>
      <c r="F9" s="42"/>
    </row>
    <row r="10" spans="1:6" ht="15" x14ac:dyDescent="0.25">
      <c r="A10" s="56" t="s">
        <v>526</v>
      </c>
      <c r="B10" s="57"/>
      <c r="C10" s="57"/>
      <c r="D10" s="57"/>
      <c r="E10" s="57"/>
      <c r="F10" s="57"/>
    </row>
    <row r="11" spans="1:6" ht="15" x14ac:dyDescent="0.25">
      <c r="A11" s="75" t="s">
        <v>527</v>
      </c>
      <c r="B11" s="57"/>
      <c r="C11" s="57"/>
      <c r="D11" s="57"/>
      <c r="E11" s="57"/>
      <c r="F11" s="57"/>
    </row>
    <row r="12" spans="1:6" ht="15" x14ac:dyDescent="0.25">
      <c r="A12" s="75" t="s">
        <v>528</v>
      </c>
      <c r="B12" s="57"/>
      <c r="C12" s="57"/>
      <c r="D12" s="57"/>
      <c r="E12" s="57"/>
      <c r="F12" s="57"/>
    </row>
    <row r="13" spans="1:6" ht="15" x14ac:dyDescent="0.25">
      <c r="A13" s="75" t="s">
        <v>529</v>
      </c>
      <c r="B13" s="57"/>
      <c r="C13" s="57"/>
      <c r="D13" s="57"/>
      <c r="E13" s="57"/>
      <c r="F13" s="57"/>
    </row>
    <row r="14" spans="1:6" ht="15" x14ac:dyDescent="0.25">
      <c r="A14" s="56" t="s">
        <v>530</v>
      </c>
      <c r="B14" s="57"/>
      <c r="C14" s="57"/>
      <c r="D14" s="57"/>
      <c r="E14" s="57"/>
      <c r="F14" s="57"/>
    </row>
    <row r="15" spans="1:6" ht="15" x14ac:dyDescent="0.25">
      <c r="A15" s="75" t="s">
        <v>527</v>
      </c>
      <c r="B15" s="57"/>
      <c r="C15" s="57"/>
      <c r="D15" s="57"/>
      <c r="E15" s="57"/>
      <c r="F15" s="57"/>
    </row>
    <row r="16" spans="1:6" ht="15" x14ac:dyDescent="0.25">
      <c r="A16" s="75" t="s">
        <v>528</v>
      </c>
      <c r="B16" s="57"/>
      <c r="C16" s="57"/>
      <c r="D16" s="57"/>
      <c r="E16" s="57"/>
      <c r="F16" s="57"/>
    </row>
    <row r="17" spans="1:6" ht="15" x14ac:dyDescent="0.25">
      <c r="A17" s="75" t="s">
        <v>529</v>
      </c>
      <c r="B17" s="57"/>
      <c r="C17" s="57"/>
      <c r="D17" s="57"/>
      <c r="E17" s="57"/>
      <c r="F17" s="57"/>
    </row>
    <row r="18" spans="1:6" ht="15" x14ac:dyDescent="0.25">
      <c r="A18" s="56" t="s">
        <v>531</v>
      </c>
      <c r="B18" s="114"/>
      <c r="C18" s="57"/>
      <c r="D18" s="57"/>
      <c r="E18" s="57"/>
      <c r="F18" s="57"/>
    </row>
    <row r="19" spans="1:6" ht="15" x14ac:dyDescent="0.25">
      <c r="A19" s="56" t="s">
        <v>532</v>
      </c>
      <c r="B19" s="57"/>
      <c r="C19" s="57"/>
      <c r="D19" s="57"/>
      <c r="E19" s="57"/>
      <c r="F19" s="57"/>
    </row>
    <row r="20" spans="1:6" ht="30" x14ac:dyDescent="0.25">
      <c r="A20" s="56" t="s">
        <v>533</v>
      </c>
      <c r="B20" s="115"/>
      <c r="C20" s="115"/>
      <c r="D20" s="115"/>
      <c r="E20" s="115"/>
      <c r="F20" s="115"/>
    </row>
    <row r="21" spans="1:6" ht="30" x14ac:dyDescent="0.25">
      <c r="A21" s="56" t="s">
        <v>534</v>
      </c>
      <c r="B21" s="115"/>
      <c r="C21" s="115"/>
      <c r="D21" s="115"/>
      <c r="E21" s="115"/>
      <c r="F21" s="115"/>
    </row>
    <row r="22" spans="1:6" ht="30" x14ac:dyDescent="0.25">
      <c r="A22" s="56" t="s">
        <v>535</v>
      </c>
      <c r="B22" s="115"/>
      <c r="C22" s="115"/>
      <c r="D22" s="115"/>
      <c r="E22" s="115"/>
      <c r="F22" s="115"/>
    </row>
    <row r="23" spans="1:6" ht="15" x14ac:dyDescent="0.25">
      <c r="A23" s="56" t="s">
        <v>536</v>
      </c>
      <c r="B23" s="115"/>
      <c r="C23" s="115"/>
      <c r="D23" s="115"/>
      <c r="E23" s="115"/>
      <c r="F23" s="115"/>
    </row>
    <row r="24" spans="1:6" ht="15" x14ac:dyDescent="0.25">
      <c r="A24" s="56" t="s">
        <v>537</v>
      </c>
      <c r="B24" s="116"/>
      <c r="C24" s="57"/>
      <c r="D24" s="57"/>
      <c r="E24" s="57"/>
      <c r="F24" s="57"/>
    </row>
    <row r="25" spans="1:6" ht="15" x14ac:dyDescent="0.25">
      <c r="A25" s="56" t="s">
        <v>538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539</v>
      </c>
      <c r="B27" s="42"/>
      <c r="C27" s="42"/>
      <c r="D27" s="42"/>
      <c r="E27" s="42"/>
      <c r="F27" s="42"/>
    </row>
    <row r="28" spans="1:6" ht="15" x14ac:dyDescent="0.25">
      <c r="A28" s="56" t="s">
        <v>540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541</v>
      </c>
      <c r="B30" s="42"/>
      <c r="C30" s="42"/>
      <c r="D30" s="42"/>
      <c r="E30" s="42"/>
      <c r="F30" s="42"/>
    </row>
    <row r="31" spans="1:6" ht="15" x14ac:dyDescent="0.25">
      <c r="A31" s="56" t="s">
        <v>526</v>
      </c>
      <c r="B31" s="57"/>
      <c r="C31" s="57"/>
      <c r="D31" s="57"/>
      <c r="E31" s="57"/>
      <c r="F31" s="57"/>
    </row>
    <row r="32" spans="1:6" ht="15" x14ac:dyDescent="0.25">
      <c r="A32" s="56" t="s">
        <v>530</v>
      </c>
      <c r="B32" s="57"/>
      <c r="C32" s="57"/>
      <c r="D32" s="57"/>
      <c r="E32" s="57"/>
      <c r="F32" s="57"/>
    </row>
    <row r="33" spans="1:6" ht="15" x14ac:dyDescent="0.25">
      <c r="A33" s="56" t="s">
        <v>542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543</v>
      </c>
      <c r="B35" s="42"/>
      <c r="C35" s="42"/>
      <c r="D35" s="42"/>
      <c r="E35" s="42"/>
      <c r="F35" s="42"/>
    </row>
    <row r="36" spans="1:6" ht="15" x14ac:dyDescent="0.25">
      <c r="A36" s="56" t="s">
        <v>544</v>
      </c>
      <c r="B36" s="57"/>
      <c r="C36" s="57"/>
      <c r="D36" s="57"/>
      <c r="E36" s="57"/>
      <c r="F36" s="57"/>
    </row>
    <row r="37" spans="1:6" ht="15" x14ac:dyDescent="0.25">
      <c r="A37" s="56" t="s">
        <v>545</v>
      </c>
      <c r="B37" s="57"/>
      <c r="C37" s="57"/>
      <c r="D37" s="57"/>
      <c r="E37" s="57"/>
      <c r="F37" s="57"/>
    </row>
    <row r="38" spans="1:6" ht="15" x14ac:dyDescent="0.25">
      <c r="A38" s="56" t="s">
        <v>546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547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548</v>
      </c>
      <c r="B42" s="42"/>
      <c r="C42" s="42"/>
      <c r="D42" s="42"/>
      <c r="E42" s="42"/>
      <c r="F42" s="42"/>
    </row>
    <row r="43" spans="1:6" ht="15" x14ac:dyDescent="0.25">
      <c r="A43" s="56" t="s">
        <v>549</v>
      </c>
      <c r="B43" s="57"/>
      <c r="C43" s="57"/>
      <c r="D43" s="57"/>
      <c r="E43" s="57"/>
      <c r="F43" s="57"/>
    </row>
    <row r="44" spans="1:6" ht="15" x14ac:dyDescent="0.25">
      <c r="A44" s="56" t="s">
        <v>550</v>
      </c>
      <c r="B44" s="57"/>
      <c r="C44" s="57"/>
      <c r="D44" s="57"/>
      <c r="E44" s="57"/>
      <c r="F44" s="57"/>
    </row>
    <row r="45" spans="1:6" ht="15" x14ac:dyDescent="0.25">
      <c r="A45" s="56" t="s">
        <v>551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552</v>
      </c>
      <c r="B47" s="42"/>
      <c r="C47" s="42"/>
      <c r="D47" s="42"/>
      <c r="E47" s="42"/>
      <c r="F47" s="42"/>
    </row>
    <row r="48" spans="1:6" ht="15" x14ac:dyDescent="0.25">
      <c r="A48" s="56" t="s">
        <v>550</v>
      </c>
      <c r="B48" s="115"/>
      <c r="C48" s="115"/>
      <c r="D48" s="115"/>
      <c r="E48" s="115"/>
      <c r="F48" s="115"/>
    </row>
    <row r="49" spans="1:6" ht="15" x14ac:dyDescent="0.25">
      <c r="A49" s="56" t="s">
        <v>551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553</v>
      </c>
      <c r="B51" s="42"/>
      <c r="C51" s="42"/>
      <c r="D51" s="42"/>
      <c r="E51" s="42"/>
      <c r="F51" s="42"/>
    </row>
    <row r="52" spans="1:6" ht="15" x14ac:dyDescent="0.25">
      <c r="A52" s="56" t="s">
        <v>550</v>
      </c>
      <c r="B52" s="57"/>
      <c r="C52" s="57"/>
      <c r="D52" s="57"/>
      <c r="E52" s="57"/>
      <c r="F52" s="57"/>
    </row>
    <row r="53" spans="1:6" ht="15" x14ac:dyDescent="0.25">
      <c r="A53" s="56" t="s">
        <v>551</v>
      </c>
      <c r="B53" s="57"/>
      <c r="C53" s="57"/>
      <c r="D53" s="57"/>
      <c r="E53" s="57"/>
      <c r="F53" s="57"/>
    </row>
    <row r="54" spans="1:6" ht="15" x14ac:dyDescent="0.25">
      <c r="A54" s="56" t="s">
        <v>554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555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550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551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556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557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558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559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560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561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opLeftCell="A25" zoomScale="94" zoomScaleNormal="94" workbookViewId="0">
      <selection activeCell="A20" sqref="A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55" t="s">
        <v>122</v>
      </c>
      <c r="B1" s="256"/>
      <c r="C1" s="256"/>
      <c r="D1" s="256"/>
      <c r="E1" s="256"/>
      <c r="F1" s="256"/>
      <c r="G1" s="256"/>
      <c r="H1" s="257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61" t="s">
        <v>583</v>
      </c>
      <c r="B4" s="264"/>
      <c r="C4" s="264"/>
      <c r="D4" s="264"/>
      <c r="E4" s="264"/>
      <c r="F4" s="263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133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134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135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136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137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138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139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140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141</v>
      </c>
      <c r="B18" s="214">
        <v>5046330.3</v>
      </c>
      <c r="C18" s="101"/>
      <c r="D18" s="101"/>
      <c r="E18" s="101"/>
      <c r="F18" s="215">
        <v>4249284.46</v>
      </c>
      <c r="G18" s="101"/>
      <c r="H18" s="101"/>
    </row>
    <row r="19" spans="1:8" ht="16.5" customHeight="1" x14ac:dyDescent="0.25">
      <c r="A19" s="100"/>
      <c r="B19" s="134"/>
      <c r="C19" s="84"/>
      <c r="D19" s="84"/>
      <c r="E19" s="84"/>
      <c r="F19" s="173"/>
      <c r="G19" s="84"/>
      <c r="H19" s="84"/>
    </row>
    <row r="20" spans="1:8" ht="14.45" customHeight="1" x14ac:dyDescent="0.25">
      <c r="A20" s="8" t="s">
        <v>142</v>
      </c>
      <c r="B20" s="133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6">
        <v>4249284.46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145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148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149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150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151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65" t="s">
        <v>152</v>
      </c>
      <c r="B33" s="265"/>
      <c r="C33" s="265"/>
      <c r="D33" s="265"/>
      <c r="E33" s="265"/>
      <c r="F33" s="265"/>
      <c r="G33" s="265"/>
      <c r="H33" s="265"/>
    </row>
    <row r="34" spans="1:8" ht="14.45" customHeight="1" x14ac:dyDescent="0.25">
      <c r="A34" s="265"/>
      <c r="B34" s="265"/>
      <c r="C34" s="265"/>
      <c r="D34" s="265"/>
      <c r="E34" s="265"/>
      <c r="F34" s="265"/>
      <c r="G34" s="265"/>
      <c r="H34" s="265"/>
    </row>
    <row r="35" spans="1:8" ht="14.45" customHeight="1" x14ac:dyDescent="0.25">
      <c r="A35" s="265"/>
      <c r="B35" s="265"/>
      <c r="C35" s="265"/>
      <c r="D35" s="265"/>
      <c r="E35" s="265"/>
      <c r="F35" s="265"/>
      <c r="G35" s="265"/>
      <c r="H35" s="265"/>
    </row>
    <row r="36" spans="1:8" ht="14.45" customHeight="1" x14ac:dyDescent="0.25">
      <c r="A36" s="265"/>
      <c r="B36" s="265"/>
      <c r="C36" s="265"/>
      <c r="D36" s="265"/>
      <c r="E36" s="265"/>
      <c r="F36" s="265"/>
      <c r="G36" s="265"/>
      <c r="H36" s="265"/>
    </row>
    <row r="37" spans="1:8" ht="14.45" customHeight="1" x14ac:dyDescent="0.25">
      <c r="A37" s="265"/>
      <c r="B37" s="265"/>
      <c r="C37" s="265"/>
      <c r="D37" s="265"/>
      <c r="E37" s="265"/>
      <c r="F37" s="265"/>
      <c r="G37" s="265"/>
      <c r="H37" s="265"/>
    </row>
    <row r="38" spans="1:8" x14ac:dyDescent="0.25">
      <c r="A38" s="58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160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161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151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66" t="s">
        <v>163</v>
      </c>
      <c r="B1" s="267"/>
      <c r="C1" s="267"/>
      <c r="D1" s="267"/>
      <c r="E1" s="267"/>
      <c r="F1" s="267"/>
      <c r="G1" s="267"/>
      <c r="H1" s="267"/>
      <c r="I1" s="267"/>
      <c r="J1" s="267"/>
      <c r="K1" s="26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164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176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177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178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179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180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151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181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182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183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184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185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186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abSelected="1" zoomScaleNormal="100" workbookViewId="0">
      <selection activeCell="F7" sqref="F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66" t="s">
        <v>187</v>
      </c>
      <c r="B1" s="267"/>
      <c r="C1" s="267"/>
      <c r="D1" s="26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188</v>
      </c>
      <c r="B3" s="107"/>
      <c r="C3" s="107"/>
      <c r="D3" s="108"/>
    </row>
    <row r="4" spans="1:4" x14ac:dyDescent="0.25">
      <c r="A4" s="106" t="str">
        <f>'Formato 3'!A4</f>
        <v>Del 1 de Enero al 30 de septiembre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37">
        <v>17685565.489999998</v>
      </c>
      <c r="C8" s="217">
        <v>15500880.99</v>
      </c>
      <c r="D8" s="217">
        <v>15500880.99</v>
      </c>
    </row>
    <row r="9" spans="1:4" x14ac:dyDescent="0.25">
      <c r="A9" s="55" t="s">
        <v>193</v>
      </c>
      <c r="B9" s="135">
        <v>17685565.489999998</v>
      </c>
      <c r="C9" s="220">
        <v>15500880.99</v>
      </c>
      <c r="D9" s="220">
        <v>15500880.99</v>
      </c>
    </row>
    <row r="10" spans="1:4" x14ac:dyDescent="0.25">
      <c r="A10" s="55" t="s">
        <v>194</v>
      </c>
      <c r="B10" s="87">
        <v>0</v>
      </c>
      <c r="C10" s="220">
        <v>0</v>
      </c>
      <c r="D10" s="220">
        <v>0</v>
      </c>
    </row>
    <row r="11" spans="1:4" x14ac:dyDescent="0.25">
      <c r="A11" s="55" t="s">
        <v>195</v>
      </c>
      <c r="B11" s="87">
        <v>0</v>
      </c>
      <c r="C11" s="218">
        <v>0</v>
      </c>
      <c r="D11" s="218">
        <v>0</v>
      </c>
    </row>
    <row r="12" spans="1:4" x14ac:dyDescent="0.25">
      <c r="A12" s="43"/>
      <c r="B12" s="84"/>
      <c r="C12" s="219"/>
      <c r="D12" s="219"/>
    </row>
    <row r="13" spans="1:4" x14ac:dyDescent="0.25">
      <c r="A13" s="3" t="s">
        <v>196</v>
      </c>
      <c r="B13" s="138">
        <v>17685565.489999998</v>
      </c>
      <c r="C13" s="217">
        <v>12027134.66</v>
      </c>
      <c r="D13" s="217">
        <v>12027134.66</v>
      </c>
    </row>
    <row r="14" spans="1:4" x14ac:dyDescent="0.25">
      <c r="A14" s="55" t="s">
        <v>197</v>
      </c>
      <c r="B14" s="136">
        <v>17685565.489999998</v>
      </c>
      <c r="C14" s="220">
        <v>12027134.66</v>
      </c>
      <c r="D14" s="220">
        <v>12027134.66</v>
      </c>
    </row>
    <row r="15" spans="1:4" x14ac:dyDescent="0.25">
      <c r="A15" s="55" t="s">
        <v>198</v>
      </c>
      <c r="B15" s="87">
        <v>0</v>
      </c>
      <c r="C15" s="220">
        <v>0</v>
      </c>
      <c r="D15" s="220">
        <v>0</v>
      </c>
    </row>
    <row r="16" spans="1:4" x14ac:dyDescent="0.25">
      <c r="A16" s="43"/>
      <c r="B16" s="84"/>
      <c r="C16" s="219"/>
      <c r="D16" s="219"/>
    </row>
    <row r="17" spans="1:4" x14ac:dyDescent="0.25">
      <c r="A17" s="3" t="s">
        <v>199</v>
      </c>
      <c r="B17" s="16">
        <v>0</v>
      </c>
      <c r="C17" s="217">
        <v>808158.11</v>
      </c>
      <c r="D17" s="217">
        <v>808158.11</v>
      </c>
    </row>
    <row r="18" spans="1:4" x14ac:dyDescent="0.25">
      <c r="A18" s="55" t="s">
        <v>200</v>
      </c>
      <c r="B18" s="17">
        <v>0</v>
      </c>
      <c r="C18" s="220">
        <v>808158.11</v>
      </c>
      <c r="D18" s="220">
        <v>808158.11</v>
      </c>
    </row>
    <row r="19" spans="1:4" x14ac:dyDescent="0.25">
      <c r="A19" s="55" t="s">
        <v>201</v>
      </c>
      <c r="B19" s="17">
        <v>0</v>
      </c>
      <c r="C19" s="220">
        <v>0</v>
      </c>
      <c r="D19" s="220">
        <v>0</v>
      </c>
    </row>
    <row r="20" spans="1:4" x14ac:dyDescent="0.25">
      <c r="A20" s="43"/>
      <c r="B20" s="84"/>
      <c r="C20" s="219"/>
      <c r="D20" s="219"/>
    </row>
    <row r="21" spans="1:4" x14ac:dyDescent="0.25">
      <c r="A21" s="3" t="s">
        <v>202</v>
      </c>
      <c r="B21" s="15">
        <f>B8-B13+B17</f>
        <v>0</v>
      </c>
      <c r="C21" s="217">
        <v>4281904.4400000004</v>
      </c>
      <c r="D21" s="217">
        <v>4281904.4400000004</v>
      </c>
    </row>
    <row r="22" spans="1:4" x14ac:dyDescent="0.25">
      <c r="A22" s="3"/>
      <c r="B22" s="84"/>
      <c r="C22" s="219"/>
      <c r="D22" s="219"/>
    </row>
    <row r="23" spans="1:4" x14ac:dyDescent="0.25">
      <c r="A23" s="3" t="s">
        <v>203</v>
      </c>
      <c r="B23" s="15">
        <f>B21-B11</f>
        <v>0</v>
      </c>
      <c r="C23" s="217">
        <v>4281904.4400000004</v>
      </c>
      <c r="D23" s="217">
        <v>4281904.4400000004</v>
      </c>
    </row>
    <row r="24" spans="1:4" x14ac:dyDescent="0.25">
      <c r="A24" s="3"/>
      <c r="B24" s="18"/>
      <c r="C24" s="221"/>
      <c r="D24" s="221"/>
    </row>
    <row r="25" spans="1:4" x14ac:dyDescent="0.25">
      <c r="A25" s="19" t="s">
        <v>204</v>
      </c>
      <c r="B25" s="15">
        <f>B23-B17</f>
        <v>0</v>
      </c>
      <c r="C25" s="217">
        <v>3473746.3300000005</v>
      </c>
      <c r="D25" s="217">
        <v>3473746.3300000005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209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210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211</v>
      </c>
      <c r="B33" s="4">
        <f>B25+B29</f>
        <v>0</v>
      </c>
      <c r="C33" s="222">
        <v>3473746.3300000005</v>
      </c>
      <c r="D33" s="222">
        <v>3473746.3300000005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214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215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217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218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205</v>
      </c>
      <c r="B47" s="254" t="s">
        <v>212</v>
      </c>
      <c r="C47" s="254" t="s">
        <v>190</v>
      </c>
      <c r="D47" s="254" t="s">
        <v>191</v>
      </c>
    </row>
    <row r="48" spans="1:4" x14ac:dyDescent="0.25">
      <c r="A48" s="88" t="s">
        <v>220</v>
      </c>
      <c r="B48" s="139">
        <v>17685565.489999998</v>
      </c>
      <c r="C48" s="226">
        <v>15500880.99</v>
      </c>
      <c r="D48" s="226">
        <v>15500880.99</v>
      </c>
    </row>
    <row r="49" spans="1:4" x14ac:dyDescent="0.25">
      <c r="A49" s="22" t="s">
        <v>221</v>
      </c>
      <c r="B49" s="4">
        <f>B50-B51</f>
        <v>0</v>
      </c>
      <c r="C49" s="223">
        <v>0</v>
      </c>
      <c r="D49" s="223">
        <v>0</v>
      </c>
    </row>
    <row r="50" spans="1:4" x14ac:dyDescent="0.25">
      <c r="A50" s="89" t="s">
        <v>214</v>
      </c>
      <c r="B50" s="44">
        <v>0</v>
      </c>
      <c r="C50" s="227">
        <v>0</v>
      </c>
      <c r="D50" s="227">
        <v>0</v>
      </c>
    </row>
    <row r="51" spans="1:4" x14ac:dyDescent="0.25">
      <c r="A51" s="89" t="s">
        <v>217</v>
      </c>
      <c r="B51" s="44">
        <v>0</v>
      </c>
      <c r="C51" s="227">
        <v>0</v>
      </c>
      <c r="D51" s="227">
        <v>0</v>
      </c>
    </row>
    <row r="52" spans="1:4" x14ac:dyDescent="0.25">
      <c r="A52" s="42"/>
      <c r="B52" s="46"/>
      <c r="C52" s="224"/>
      <c r="D52" s="224"/>
    </row>
    <row r="53" spans="1:4" x14ac:dyDescent="0.25">
      <c r="A53" s="55" t="s">
        <v>197</v>
      </c>
      <c r="B53" s="140">
        <v>17685565.489999998</v>
      </c>
      <c r="C53" s="227">
        <v>12027134.66</v>
      </c>
      <c r="D53" s="227">
        <v>12027134.66</v>
      </c>
    </row>
    <row r="54" spans="1:4" x14ac:dyDescent="0.25">
      <c r="A54" s="42"/>
      <c r="B54" s="46"/>
      <c r="C54" s="224"/>
      <c r="D54" s="224"/>
    </row>
    <row r="55" spans="1:4" x14ac:dyDescent="0.25">
      <c r="A55" s="55" t="s">
        <v>200</v>
      </c>
      <c r="B55" s="23">
        <v>0</v>
      </c>
      <c r="C55" s="227">
        <v>808158.11</v>
      </c>
      <c r="D55" s="227">
        <v>808158.11</v>
      </c>
    </row>
    <row r="56" spans="1:4" x14ac:dyDescent="0.25">
      <c r="A56" s="42"/>
      <c r="B56" s="46"/>
      <c r="C56" s="224"/>
      <c r="D56" s="224"/>
    </row>
    <row r="57" spans="1:4" x14ac:dyDescent="0.25">
      <c r="A57" s="19" t="s">
        <v>222</v>
      </c>
      <c r="B57" s="4">
        <f>B48+B49-B53+B55</f>
        <v>0</v>
      </c>
      <c r="C57" s="223">
        <v>4281904.4400000004</v>
      </c>
      <c r="D57" s="223">
        <v>4281904.4400000004</v>
      </c>
    </row>
    <row r="58" spans="1:4" x14ac:dyDescent="0.25">
      <c r="A58" s="24"/>
      <c r="B58" s="25"/>
      <c r="C58" s="225"/>
      <c r="D58" s="225"/>
    </row>
    <row r="59" spans="1:4" x14ac:dyDescent="0.25">
      <c r="A59" s="19" t="s">
        <v>223</v>
      </c>
      <c r="B59" s="4">
        <f>B57-B49</f>
        <v>0</v>
      </c>
      <c r="C59" s="223">
        <v>4281904.4400000004</v>
      </c>
      <c r="D59" s="223">
        <v>4281904.4400000004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88" t="s">
        <v>194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215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218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225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201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41" zoomScale="115" zoomScaleNormal="115" workbookViewId="0">
      <selection activeCell="A47" sqref="A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66" t="s">
        <v>228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229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30 de septiembre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69" t="s">
        <v>230</v>
      </c>
      <c r="B6" s="271" t="s">
        <v>231</v>
      </c>
      <c r="C6" s="271"/>
      <c r="D6" s="271"/>
      <c r="E6" s="271"/>
      <c r="F6" s="271"/>
      <c r="G6" s="271" t="s">
        <v>232</v>
      </c>
    </row>
    <row r="7" spans="1:7" ht="30" x14ac:dyDescent="0.25">
      <c r="A7" s="270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71"/>
    </row>
    <row r="8" spans="1:7" x14ac:dyDescent="0.25">
      <c r="A8" s="27" t="s">
        <v>237</v>
      </c>
      <c r="B8" s="84"/>
      <c r="C8" s="84"/>
      <c r="D8" s="84"/>
      <c r="E8" s="84"/>
      <c r="F8" s="84"/>
      <c r="G8" s="84"/>
    </row>
    <row r="9" spans="1:7" x14ac:dyDescent="0.25">
      <c r="A9" s="55" t="s">
        <v>238</v>
      </c>
      <c r="B9" s="142">
        <v>0</v>
      </c>
      <c r="C9" s="142">
        <v>0</v>
      </c>
      <c r="D9" s="141">
        <v>0</v>
      </c>
      <c r="E9" s="142">
        <v>0</v>
      </c>
      <c r="F9" s="142">
        <v>0</v>
      </c>
      <c r="G9" s="141">
        <v>0</v>
      </c>
    </row>
    <row r="10" spans="1:7" x14ac:dyDescent="0.25">
      <c r="A10" s="55" t="s">
        <v>239</v>
      </c>
      <c r="B10" s="142">
        <v>0</v>
      </c>
      <c r="C10" s="142">
        <v>0</v>
      </c>
      <c r="D10" s="141">
        <v>0</v>
      </c>
      <c r="E10" s="142">
        <v>0</v>
      </c>
      <c r="F10" s="142">
        <v>0</v>
      </c>
      <c r="G10" s="141">
        <v>0</v>
      </c>
    </row>
    <row r="11" spans="1:7" x14ac:dyDescent="0.25">
      <c r="A11" s="55" t="s">
        <v>240</v>
      </c>
      <c r="B11" s="142">
        <v>0</v>
      </c>
      <c r="C11" s="142">
        <v>0</v>
      </c>
      <c r="D11" s="141">
        <v>0</v>
      </c>
      <c r="E11" s="142">
        <v>0</v>
      </c>
      <c r="F11" s="142">
        <v>0</v>
      </c>
      <c r="G11" s="141">
        <v>0</v>
      </c>
    </row>
    <row r="12" spans="1:7" x14ac:dyDescent="0.25">
      <c r="A12" s="55" t="s">
        <v>241</v>
      </c>
      <c r="B12" s="142">
        <v>0</v>
      </c>
      <c r="C12" s="142">
        <v>0</v>
      </c>
      <c r="D12" s="141">
        <v>0</v>
      </c>
      <c r="E12" s="142">
        <v>0</v>
      </c>
      <c r="F12" s="142">
        <v>0</v>
      </c>
      <c r="G12" s="141">
        <v>0</v>
      </c>
    </row>
    <row r="13" spans="1:7" x14ac:dyDescent="0.25">
      <c r="A13" s="55" t="s">
        <v>242</v>
      </c>
      <c r="B13" s="229">
        <v>436.15</v>
      </c>
      <c r="C13" s="229">
        <v>0</v>
      </c>
      <c r="D13" s="228">
        <v>436.15</v>
      </c>
      <c r="E13" s="229">
        <v>1297.76</v>
      </c>
      <c r="F13" s="229">
        <v>1297.76</v>
      </c>
      <c r="G13" s="228">
        <v>861.61</v>
      </c>
    </row>
    <row r="14" spans="1:7" x14ac:dyDescent="0.25">
      <c r="A14" s="55" t="s">
        <v>243</v>
      </c>
      <c r="B14" s="229">
        <v>0</v>
      </c>
      <c r="C14" s="229">
        <v>0</v>
      </c>
      <c r="D14" s="228">
        <v>0</v>
      </c>
      <c r="E14" s="229">
        <v>0</v>
      </c>
      <c r="F14" s="229">
        <v>0</v>
      </c>
      <c r="G14" s="228">
        <v>0</v>
      </c>
    </row>
    <row r="15" spans="1:7" x14ac:dyDescent="0.25">
      <c r="A15" s="55" t="s">
        <v>244</v>
      </c>
      <c r="B15" s="229">
        <v>836041.02</v>
      </c>
      <c r="C15" s="229">
        <v>0</v>
      </c>
      <c r="D15" s="228">
        <v>836041.02</v>
      </c>
      <c r="E15" s="229">
        <v>877208.95</v>
      </c>
      <c r="F15" s="229">
        <v>877208.95</v>
      </c>
      <c r="G15" s="228">
        <v>41167.929999999935</v>
      </c>
    </row>
    <row r="16" spans="1:7" x14ac:dyDescent="0.25">
      <c r="A16" s="85" t="s">
        <v>245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</row>
    <row r="17" spans="1:7" x14ac:dyDescent="0.25">
      <c r="A17" s="73" t="s">
        <v>246</v>
      </c>
      <c r="B17" s="229">
        <v>0</v>
      </c>
      <c r="C17" s="229">
        <v>0</v>
      </c>
      <c r="D17" s="228">
        <v>0</v>
      </c>
      <c r="E17" s="229">
        <v>0</v>
      </c>
      <c r="F17" s="229">
        <v>0</v>
      </c>
      <c r="G17" s="228">
        <v>0</v>
      </c>
    </row>
    <row r="18" spans="1:7" x14ac:dyDescent="0.25">
      <c r="A18" s="73" t="s">
        <v>247</v>
      </c>
      <c r="B18" s="229">
        <v>0</v>
      </c>
      <c r="C18" s="229">
        <v>0</v>
      </c>
      <c r="D18" s="228">
        <v>0</v>
      </c>
      <c r="E18" s="229">
        <v>0</v>
      </c>
      <c r="F18" s="229">
        <v>0</v>
      </c>
      <c r="G18" s="228">
        <v>0</v>
      </c>
    </row>
    <row r="19" spans="1:7" x14ac:dyDescent="0.25">
      <c r="A19" s="73" t="s">
        <v>248</v>
      </c>
      <c r="B19" s="229">
        <v>0</v>
      </c>
      <c r="C19" s="229">
        <v>0</v>
      </c>
      <c r="D19" s="228">
        <v>0</v>
      </c>
      <c r="E19" s="229">
        <v>0</v>
      </c>
      <c r="F19" s="229">
        <v>0</v>
      </c>
      <c r="G19" s="228">
        <v>0</v>
      </c>
    </row>
    <row r="20" spans="1:7" x14ac:dyDescent="0.25">
      <c r="A20" s="73" t="s">
        <v>249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73" t="s">
        <v>250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</row>
    <row r="22" spans="1:7" x14ac:dyDescent="0.25">
      <c r="A22" s="73" t="s">
        <v>251</v>
      </c>
      <c r="B22" s="229">
        <v>0</v>
      </c>
      <c r="C22" s="229">
        <v>0</v>
      </c>
      <c r="D22" s="228">
        <v>0</v>
      </c>
      <c r="E22" s="229">
        <v>0</v>
      </c>
      <c r="F22" s="229">
        <v>0</v>
      </c>
      <c r="G22" s="228">
        <v>0</v>
      </c>
    </row>
    <row r="23" spans="1:7" x14ac:dyDescent="0.25">
      <c r="A23" s="73" t="s">
        <v>252</v>
      </c>
      <c r="B23" s="228">
        <v>0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</row>
    <row r="24" spans="1:7" x14ac:dyDescent="0.25">
      <c r="A24" s="73" t="s">
        <v>253</v>
      </c>
      <c r="B24" s="228">
        <v>0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</row>
    <row r="25" spans="1:7" x14ac:dyDescent="0.25">
      <c r="A25" s="73" t="s">
        <v>254</v>
      </c>
      <c r="B25" s="229">
        <v>0</v>
      </c>
      <c r="C25" s="229">
        <v>0</v>
      </c>
      <c r="D25" s="228">
        <v>0</v>
      </c>
      <c r="E25" s="229">
        <v>0</v>
      </c>
      <c r="F25" s="229">
        <v>0</v>
      </c>
      <c r="G25" s="228">
        <v>0</v>
      </c>
    </row>
    <row r="26" spans="1:7" x14ac:dyDescent="0.25">
      <c r="A26" s="73" t="s">
        <v>255</v>
      </c>
      <c r="B26" s="229">
        <v>0</v>
      </c>
      <c r="C26" s="229">
        <v>0</v>
      </c>
      <c r="D26" s="228">
        <v>0</v>
      </c>
      <c r="E26" s="229">
        <v>0</v>
      </c>
      <c r="F26" s="229">
        <v>0</v>
      </c>
      <c r="G26" s="228">
        <v>0</v>
      </c>
    </row>
    <row r="27" spans="1:7" x14ac:dyDescent="0.25">
      <c r="A27" s="73" t="s">
        <v>256</v>
      </c>
      <c r="B27" s="229">
        <v>0</v>
      </c>
      <c r="C27" s="229">
        <v>0</v>
      </c>
      <c r="D27" s="228">
        <v>0</v>
      </c>
      <c r="E27" s="229">
        <v>0</v>
      </c>
      <c r="F27" s="229">
        <v>0</v>
      </c>
      <c r="G27" s="228">
        <v>0</v>
      </c>
    </row>
    <row r="28" spans="1:7" x14ac:dyDescent="0.25">
      <c r="A28" s="55" t="s">
        <v>257</v>
      </c>
      <c r="B28" s="228">
        <v>0</v>
      </c>
      <c r="C28" s="228">
        <v>0</v>
      </c>
      <c r="D28" s="228">
        <v>0</v>
      </c>
      <c r="E28" s="228">
        <v>0</v>
      </c>
      <c r="F28" s="228">
        <v>0</v>
      </c>
      <c r="G28" s="228">
        <v>0</v>
      </c>
    </row>
    <row r="29" spans="1:7" x14ac:dyDescent="0.25">
      <c r="A29" s="73" t="s">
        <v>258</v>
      </c>
      <c r="B29" s="229">
        <v>0</v>
      </c>
      <c r="C29" s="229">
        <v>0</v>
      </c>
      <c r="D29" s="228">
        <v>0</v>
      </c>
      <c r="E29" s="229">
        <v>0</v>
      </c>
      <c r="F29" s="229">
        <v>0</v>
      </c>
      <c r="G29" s="228">
        <v>0</v>
      </c>
    </row>
    <row r="30" spans="1:7" x14ac:dyDescent="0.25">
      <c r="A30" s="73" t="s">
        <v>259</v>
      </c>
      <c r="B30" s="229">
        <v>0</v>
      </c>
      <c r="C30" s="229">
        <v>0</v>
      </c>
      <c r="D30" s="228">
        <v>0</v>
      </c>
      <c r="E30" s="229">
        <v>0</v>
      </c>
      <c r="F30" s="229">
        <v>0</v>
      </c>
      <c r="G30" s="228">
        <v>0</v>
      </c>
    </row>
    <row r="31" spans="1:7" x14ac:dyDescent="0.25">
      <c r="A31" s="73" t="s">
        <v>260</v>
      </c>
      <c r="B31" s="229">
        <v>0</v>
      </c>
      <c r="C31" s="229">
        <v>0</v>
      </c>
      <c r="D31" s="228">
        <v>0</v>
      </c>
      <c r="E31" s="229">
        <v>0</v>
      </c>
      <c r="F31" s="229">
        <v>0</v>
      </c>
      <c r="G31" s="228">
        <v>0</v>
      </c>
    </row>
    <row r="32" spans="1:7" x14ac:dyDescent="0.25">
      <c r="A32" s="73" t="s">
        <v>261</v>
      </c>
      <c r="B32" s="228">
        <v>0</v>
      </c>
      <c r="C32" s="228">
        <v>0</v>
      </c>
      <c r="D32" s="228">
        <v>0</v>
      </c>
      <c r="E32" s="228">
        <v>0</v>
      </c>
      <c r="F32" s="228">
        <v>0</v>
      </c>
      <c r="G32" s="228">
        <v>0</v>
      </c>
    </row>
    <row r="33" spans="1:7" ht="14.45" customHeight="1" x14ac:dyDescent="0.25">
      <c r="A33" s="73" t="s">
        <v>262</v>
      </c>
      <c r="B33" s="229">
        <v>0</v>
      </c>
      <c r="C33" s="229">
        <v>0</v>
      </c>
      <c r="D33" s="228">
        <v>0</v>
      </c>
      <c r="E33" s="229">
        <v>0</v>
      </c>
      <c r="F33" s="229">
        <v>0</v>
      </c>
      <c r="G33" s="228">
        <v>0</v>
      </c>
    </row>
    <row r="34" spans="1:7" ht="14.45" customHeight="1" x14ac:dyDescent="0.25">
      <c r="A34" s="55" t="s">
        <v>263</v>
      </c>
      <c r="B34" s="229">
        <v>16849088.32</v>
      </c>
      <c r="C34" s="229">
        <v>40000</v>
      </c>
      <c r="D34" s="228">
        <v>16889088.32</v>
      </c>
      <c r="E34" s="229">
        <v>14622374.279999999</v>
      </c>
      <c r="F34" s="229">
        <v>14622374.279999999</v>
      </c>
      <c r="G34" s="228">
        <v>-2226714.040000001</v>
      </c>
    </row>
    <row r="35" spans="1:7" ht="14.45" customHeight="1" x14ac:dyDescent="0.25">
      <c r="A35" s="55" t="s">
        <v>264</v>
      </c>
      <c r="B35" s="141">
        <v>0</v>
      </c>
      <c r="C35" s="141">
        <v>0</v>
      </c>
      <c r="D35" s="174">
        <v>0</v>
      </c>
      <c r="E35" s="174">
        <v>0</v>
      </c>
      <c r="F35" s="174">
        <v>0</v>
      </c>
      <c r="G35" s="174">
        <v>0</v>
      </c>
    </row>
    <row r="36" spans="1:7" ht="14.45" customHeight="1" x14ac:dyDescent="0.25">
      <c r="A36" s="73" t="s">
        <v>265</v>
      </c>
      <c r="B36" s="142">
        <v>0</v>
      </c>
      <c r="C36" s="142">
        <v>0</v>
      </c>
      <c r="D36" s="174">
        <v>0</v>
      </c>
      <c r="E36" s="175">
        <v>0</v>
      </c>
      <c r="F36" s="175">
        <v>0</v>
      </c>
      <c r="G36" s="174">
        <v>0</v>
      </c>
    </row>
    <row r="37" spans="1:7" ht="14.45" customHeight="1" x14ac:dyDescent="0.25">
      <c r="A37" s="55" t="s">
        <v>266</v>
      </c>
      <c r="B37" s="141">
        <v>0</v>
      </c>
      <c r="C37" s="141">
        <v>0</v>
      </c>
      <c r="D37" s="174">
        <v>0</v>
      </c>
      <c r="E37" s="174">
        <v>0</v>
      </c>
      <c r="F37" s="174">
        <v>0</v>
      </c>
      <c r="G37" s="174">
        <v>0</v>
      </c>
    </row>
    <row r="38" spans="1:7" x14ac:dyDescent="0.25">
      <c r="A38" s="73" t="s">
        <v>267</v>
      </c>
      <c r="B38" s="141">
        <v>0</v>
      </c>
      <c r="C38" s="141">
        <v>0</v>
      </c>
      <c r="D38" s="174">
        <v>0</v>
      </c>
      <c r="E38" s="174">
        <v>0</v>
      </c>
      <c r="F38" s="174">
        <v>0</v>
      </c>
      <c r="G38" s="174">
        <v>0</v>
      </c>
    </row>
    <row r="39" spans="1:7" x14ac:dyDescent="0.25">
      <c r="A39" s="73" t="s">
        <v>268</v>
      </c>
      <c r="B39" s="141">
        <v>0</v>
      </c>
      <c r="C39" s="141">
        <v>0</v>
      </c>
      <c r="D39" s="174">
        <v>0</v>
      </c>
      <c r="E39" s="174">
        <v>0</v>
      </c>
      <c r="F39" s="174">
        <v>0</v>
      </c>
      <c r="G39" s="174">
        <v>0</v>
      </c>
    </row>
    <row r="40" spans="1:7" x14ac:dyDescent="0.25">
      <c r="A40" s="42"/>
      <c r="B40" s="44"/>
      <c r="C40" s="44"/>
      <c r="D40" s="174"/>
      <c r="E40" s="174"/>
      <c r="F40" s="174"/>
      <c r="G40" s="174"/>
    </row>
    <row r="41" spans="1:7" x14ac:dyDescent="0.25">
      <c r="A41" s="3" t="s">
        <v>269</v>
      </c>
      <c r="B41" s="230">
        <v>17685565.490000002</v>
      </c>
      <c r="C41" s="230">
        <v>40000</v>
      </c>
      <c r="D41" s="230">
        <v>17725565.490000002</v>
      </c>
      <c r="E41" s="230">
        <v>15500880.989999998</v>
      </c>
      <c r="F41" s="230">
        <v>15500880.989999998</v>
      </c>
      <c r="G41" s="230">
        <v>-2184684.5000000009</v>
      </c>
    </row>
    <row r="42" spans="1:7" x14ac:dyDescent="0.25">
      <c r="A42" s="3" t="s">
        <v>270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271</v>
      </c>
      <c r="B44" s="46"/>
      <c r="C44" s="46"/>
      <c r="D44" s="46"/>
      <c r="E44" s="46"/>
      <c r="F44" s="46"/>
      <c r="G44" s="46"/>
    </row>
    <row r="45" spans="1:7" x14ac:dyDescent="0.25">
      <c r="A45" s="55" t="s">
        <v>272</v>
      </c>
      <c r="B45" s="143">
        <v>0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</row>
    <row r="46" spans="1:7" x14ac:dyDescent="0.25">
      <c r="A46" s="75" t="s">
        <v>273</v>
      </c>
      <c r="B46" s="143">
        <v>0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</row>
    <row r="47" spans="1:7" x14ac:dyDescent="0.25">
      <c r="A47" s="75" t="s">
        <v>274</v>
      </c>
      <c r="B47" s="143"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</row>
    <row r="48" spans="1:7" x14ac:dyDescent="0.25">
      <c r="A48" s="75" t="s">
        <v>275</v>
      </c>
      <c r="B48" s="146">
        <v>0</v>
      </c>
      <c r="C48" s="146">
        <v>0</v>
      </c>
      <c r="D48" s="143">
        <v>0</v>
      </c>
      <c r="E48" s="146">
        <v>0</v>
      </c>
      <c r="F48" s="146">
        <v>0</v>
      </c>
      <c r="G48" s="143">
        <v>0</v>
      </c>
    </row>
    <row r="49" spans="1:7" ht="30" x14ac:dyDescent="0.25">
      <c r="A49" s="75" t="s">
        <v>276</v>
      </c>
      <c r="B49" s="146">
        <v>0</v>
      </c>
      <c r="C49" s="146">
        <v>0</v>
      </c>
      <c r="D49" s="143">
        <v>0</v>
      </c>
      <c r="E49" s="146">
        <v>0</v>
      </c>
      <c r="F49" s="146">
        <v>0</v>
      </c>
      <c r="G49" s="143">
        <v>0</v>
      </c>
    </row>
    <row r="50" spans="1:7" x14ac:dyDescent="0.25">
      <c r="A50" s="75" t="s">
        <v>277</v>
      </c>
      <c r="B50" s="143">
        <v>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</row>
    <row r="51" spans="1:7" x14ac:dyDescent="0.25">
      <c r="A51" s="75" t="s">
        <v>278</v>
      </c>
      <c r="B51" s="143">
        <v>0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</row>
    <row r="52" spans="1:7" ht="30" x14ac:dyDescent="0.25">
      <c r="A52" s="76" t="s">
        <v>279</v>
      </c>
      <c r="B52" s="143">
        <v>0</v>
      </c>
      <c r="C52" s="143">
        <v>0</v>
      </c>
      <c r="D52" s="143">
        <v>0</v>
      </c>
      <c r="E52" s="143">
        <v>0</v>
      </c>
      <c r="F52" s="143">
        <v>0</v>
      </c>
      <c r="G52" s="143">
        <v>0</v>
      </c>
    </row>
    <row r="53" spans="1:7" x14ac:dyDescent="0.25">
      <c r="A53" s="73" t="s">
        <v>280</v>
      </c>
      <c r="B53" s="143">
        <v>0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</row>
    <row r="54" spans="1:7" x14ac:dyDescent="0.25">
      <c r="A54" s="55" t="s">
        <v>281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</row>
    <row r="55" spans="1:7" x14ac:dyDescent="0.25">
      <c r="A55" s="76" t="s">
        <v>282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</row>
    <row r="56" spans="1:7" x14ac:dyDescent="0.25">
      <c r="A56" s="75" t="s">
        <v>283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</row>
    <row r="57" spans="1:7" x14ac:dyDescent="0.25">
      <c r="A57" s="75" t="s">
        <v>284</v>
      </c>
      <c r="B57" s="143">
        <v>0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</row>
    <row r="58" spans="1:7" x14ac:dyDescent="0.25">
      <c r="A58" s="76" t="s">
        <v>285</v>
      </c>
      <c r="B58" s="146">
        <v>0</v>
      </c>
      <c r="C58" s="146">
        <v>0</v>
      </c>
      <c r="D58" s="143">
        <v>0</v>
      </c>
      <c r="E58" s="146">
        <v>0</v>
      </c>
      <c r="F58" s="146">
        <v>0</v>
      </c>
      <c r="G58" s="143">
        <v>0</v>
      </c>
    </row>
    <row r="59" spans="1:7" x14ac:dyDescent="0.25">
      <c r="A59" s="55" t="s">
        <v>286</v>
      </c>
      <c r="B59" s="143">
        <v>0</v>
      </c>
      <c r="C59" s="143">
        <v>0</v>
      </c>
      <c r="D59" s="143">
        <v>0</v>
      </c>
      <c r="E59" s="143">
        <v>0</v>
      </c>
      <c r="F59" s="143">
        <v>0</v>
      </c>
      <c r="G59" s="143">
        <v>0</v>
      </c>
    </row>
    <row r="60" spans="1:7" x14ac:dyDescent="0.25">
      <c r="A60" s="75" t="s">
        <v>287</v>
      </c>
      <c r="B60" s="146">
        <v>0</v>
      </c>
      <c r="C60" s="146">
        <v>0</v>
      </c>
      <c r="D60" s="143">
        <v>0</v>
      </c>
      <c r="E60" s="146">
        <v>0</v>
      </c>
      <c r="F60" s="146">
        <v>0</v>
      </c>
      <c r="G60" s="143">
        <v>0</v>
      </c>
    </row>
    <row r="61" spans="1:7" x14ac:dyDescent="0.25">
      <c r="A61" s="75" t="s">
        <v>288</v>
      </c>
      <c r="B61" s="146">
        <v>0</v>
      </c>
      <c r="C61" s="146">
        <v>0</v>
      </c>
      <c r="D61" s="143">
        <v>0</v>
      </c>
      <c r="E61" s="146">
        <v>0</v>
      </c>
      <c r="F61" s="146">
        <v>0</v>
      </c>
      <c r="G61" s="143">
        <v>0</v>
      </c>
    </row>
    <row r="62" spans="1:7" x14ac:dyDescent="0.25">
      <c r="A62" s="55" t="s">
        <v>289</v>
      </c>
      <c r="B62" s="146">
        <v>0</v>
      </c>
      <c r="C62" s="146">
        <v>0</v>
      </c>
      <c r="D62" s="143">
        <v>0</v>
      </c>
      <c r="E62" s="146">
        <v>0</v>
      </c>
      <c r="F62" s="146">
        <v>0</v>
      </c>
      <c r="G62" s="143">
        <v>0</v>
      </c>
    </row>
    <row r="63" spans="1:7" x14ac:dyDescent="0.25">
      <c r="A63" s="55" t="s">
        <v>290</v>
      </c>
      <c r="B63" s="146">
        <v>0</v>
      </c>
      <c r="C63" s="146">
        <v>0</v>
      </c>
      <c r="D63" s="143">
        <v>0</v>
      </c>
      <c r="E63" s="146">
        <v>0</v>
      </c>
      <c r="F63" s="146">
        <v>0</v>
      </c>
      <c r="G63" s="143">
        <v>0</v>
      </c>
    </row>
    <row r="64" spans="1:7" x14ac:dyDescent="0.25">
      <c r="A64" s="42"/>
      <c r="B64" s="145"/>
      <c r="C64" s="145"/>
      <c r="D64" s="145"/>
      <c r="E64" s="145"/>
      <c r="F64" s="145"/>
      <c r="G64" s="145"/>
    </row>
    <row r="65" spans="1:7" x14ac:dyDescent="0.25">
      <c r="A65" s="3" t="s">
        <v>291</v>
      </c>
      <c r="B65" s="14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</row>
    <row r="66" spans="1:7" x14ac:dyDescent="0.25">
      <c r="A66" s="42"/>
      <c r="B66" s="145"/>
      <c r="C66" s="145"/>
      <c r="D66" s="145"/>
      <c r="E66" s="145"/>
      <c r="F66" s="145"/>
      <c r="G66" s="145"/>
    </row>
    <row r="67" spans="1:7" x14ac:dyDescent="0.25">
      <c r="A67" s="3" t="s">
        <v>292</v>
      </c>
      <c r="B67" s="144">
        <v>0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</row>
    <row r="68" spans="1:7" x14ac:dyDescent="0.25">
      <c r="A68" s="55" t="s">
        <v>293</v>
      </c>
      <c r="B68" s="146">
        <v>0</v>
      </c>
      <c r="C68" s="146">
        <v>0</v>
      </c>
      <c r="D68" s="143">
        <v>0</v>
      </c>
      <c r="E68" s="146">
        <v>0</v>
      </c>
      <c r="F68" s="146">
        <v>0</v>
      </c>
      <c r="G68" s="143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294</v>
      </c>
      <c r="B70" s="231">
        <v>17685565.490000002</v>
      </c>
      <c r="C70" s="231">
        <v>40000</v>
      </c>
      <c r="D70" s="231">
        <v>17725565.490000002</v>
      </c>
      <c r="E70" s="231">
        <v>15500880.989999998</v>
      </c>
      <c r="F70" s="231">
        <v>15500880.989999998</v>
      </c>
      <c r="G70" s="231">
        <v>-2184684.5000000009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295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296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297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30" zoomScale="115" zoomScaleNormal="115" workbookViewId="0">
      <selection activeCell="D46" sqref="D4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74" t="s">
        <v>299</v>
      </c>
      <c r="B1" s="267"/>
      <c r="C1" s="267"/>
      <c r="D1" s="267"/>
      <c r="E1" s="267"/>
      <c r="F1" s="267"/>
      <c r="G1" s="26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300</v>
      </c>
      <c r="B3" s="118"/>
      <c r="C3" s="118"/>
      <c r="D3" s="118"/>
      <c r="E3" s="118"/>
      <c r="F3" s="118"/>
      <c r="G3" s="118"/>
    </row>
    <row r="4" spans="1:7" x14ac:dyDescent="0.25">
      <c r="A4" s="118" t="s">
        <v>301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72" t="s">
        <v>4</v>
      </c>
      <c r="B7" s="272" t="s">
        <v>302</v>
      </c>
      <c r="C7" s="272"/>
      <c r="D7" s="272"/>
      <c r="E7" s="272"/>
      <c r="F7" s="272"/>
      <c r="G7" s="273" t="s">
        <v>303</v>
      </c>
    </row>
    <row r="8" spans="1:7" ht="30" x14ac:dyDescent="0.25">
      <c r="A8" s="272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72"/>
    </row>
    <row r="9" spans="1:7" x14ac:dyDescent="0.25">
      <c r="A9" s="28" t="s">
        <v>308</v>
      </c>
      <c r="B9" s="147">
        <v>17685565.489999998</v>
      </c>
      <c r="C9" s="176">
        <f t="shared" ref="C9:G9" si="0">C10+C18+C189+C28+C38+C48+C58+C62+C71+C75</f>
        <v>1021665.6</v>
      </c>
      <c r="D9" s="176">
        <f t="shared" si="0"/>
        <v>18707231.09</v>
      </c>
      <c r="E9" s="176">
        <f t="shared" si="0"/>
        <v>12027134.660000002</v>
      </c>
      <c r="F9" s="176">
        <f t="shared" si="0"/>
        <v>12027134.660000002</v>
      </c>
      <c r="G9" s="176">
        <f t="shared" si="0"/>
        <v>6680096.4300000006</v>
      </c>
    </row>
    <row r="10" spans="1:7" x14ac:dyDescent="0.25">
      <c r="A10" s="78" t="s">
        <v>309</v>
      </c>
      <c r="B10" s="148">
        <v>13838419.370000001</v>
      </c>
      <c r="C10" s="232">
        <v>0</v>
      </c>
      <c r="D10" s="232">
        <v>13838419.370000001</v>
      </c>
      <c r="E10" s="232">
        <v>8685216.370000001</v>
      </c>
      <c r="F10" s="232">
        <v>8685216.370000001</v>
      </c>
      <c r="G10" s="232">
        <v>5153203</v>
      </c>
    </row>
    <row r="11" spans="1:7" x14ac:dyDescent="0.25">
      <c r="A11" s="79" t="s">
        <v>310</v>
      </c>
      <c r="B11" s="149">
        <v>8530902.9100000001</v>
      </c>
      <c r="C11" s="233">
        <v>-51617.72</v>
      </c>
      <c r="D11" s="232">
        <v>8479285.1899999995</v>
      </c>
      <c r="E11" s="233">
        <v>5943546.0599999996</v>
      </c>
      <c r="F11" s="233">
        <v>5943546.0599999996</v>
      </c>
      <c r="G11" s="232">
        <v>2535739.13</v>
      </c>
    </row>
    <row r="12" spans="1:7" x14ac:dyDescent="0.25">
      <c r="A12" s="79" t="s">
        <v>311</v>
      </c>
      <c r="B12" s="148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 x14ac:dyDescent="0.25">
      <c r="A13" s="79" t="s">
        <v>312</v>
      </c>
      <c r="B13" s="149">
        <v>1245352.83</v>
      </c>
      <c r="C13" s="233">
        <v>0</v>
      </c>
      <c r="D13" s="232">
        <v>1245352.83</v>
      </c>
      <c r="E13" s="233">
        <v>77903.28</v>
      </c>
      <c r="F13" s="233">
        <v>77903.28</v>
      </c>
      <c r="G13" s="232">
        <v>1167449.55</v>
      </c>
    </row>
    <row r="14" spans="1:7" x14ac:dyDescent="0.25">
      <c r="A14" s="79" t="s">
        <v>313</v>
      </c>
      <c r="B14" s="149">
        <v>2366143.2200000002</v>
      </c>
      <c r="C14" s="233">
        <v>0</v>
      </c>
      <c r="D14" s="232">
        <v>2366143.2200000002</v>
      </c>
      <c r="E14" s="233">
        <v>1545450.56</v>
      </c>
      <c r="F14" s="233">
        <v>1545450.56</v>
      </c>
      <c r="G14" s="232">
        <v>820692.66000000015</v>
      </c>
    </row>
    <row r="15" spans="1:7" x14ac:dyDescent="0.25">
      <c r="A15" s="79" t="s">
        <v>314</v>
      </c>
      <c r="B15" s="149">
        <v>1696020.41</v>
      </c>
      <c r="C15" s="233">
        <v>51617.72</v>
      </c>
      <c r="D15" s="232">
        <v>1747638.13</v>
      </c>
      <c r="E15" s="233">
        <v>1118316.47</v>
      </c>
      <c r="F15" s="233">
        <v>1118316.47</v>
      </c>
      <c r="G15" s="232">
        <v>629321.65999999992</v>
      </c>
    </row>
    <row r="16" spans="1:7" x14ac:dyDescent="0.25">
      <c r="A16" s="79" t="s">
        <v>315</v>
      </c>
      <c r="B16" s="148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 x14ac:dyDescent="0.25">
      <c r="A17" s="79" t="s">
        <v>316</v>
      </c>
      <c r="B17" s="148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</row>
    <row r="18" spans="1:7" x14ac:dyDescent="0.25">
      <c r="A18" s="78" t="s">
        <v>317</v>
      </c>
      <c r="B18" s="148">
        <v>383896.87</v>
      </c>
      <c r="C18" s="177">
        <f t="shared" ref="C18:G18" si="1">SUM(C19:C27)</f>
        <v>250008.69999999998</v>
      </c>
      <c r="D18" s="177">
        <f t="shared" si="1"/>
        <v>633905.56999999995</v>
      </c>
      <c r="E18" s="177">
        <f t="shared" si="1"/>
        <v>463917.96000000008</v>
      </c>
      <c r="F18" s="177">
        <f t="shared" si="1"/>
        <v>463917.96000000008</v>
      </c>
      <c r="G18" s="177">
        <f t="shared" si="1"/>
        <v>169987.60999999993</v>
      </c>
    </row>
    <row r="19" spans="1:7" x14ac:dyDescent="0.25">
      <c r="A19" s="79" t="s">
        <v>318</v>
      </c>
      <c r="B19" s="149">
        <v>42400</v>
      </c>
      <c r="C19" s="235">
        <v>150204.04999999999</v>
      </c>
      <c r="D19" s="234">
        <v>192604.05</v>
      </c>
      <c r="E19" s="235">
        <v>132852.54</v>
      </c>
      <c r="F19" s="235">
        <v>132852.54</v>
      </c>
      <c r="G19" s="234">
        <v>59751.50999999998</v>
      </c>
    </row>
    <row r="20" spans="1:7" x14ac:dyDescent="0.25">
      <c r="A20" s="79" t="s">
        <v>319</v>
      </c>
      <c r="B20" s="148">
        <v>0</v>
      </c>
      <c r="C20" s="235">
        <v>19800.560000000001</v>
      </c>
      <c r="D20" s="234">
        <v>19800.560000000001</v>
      </c>
      <c r="E20" s="235">
        <v>18976.560000000001</v>
      </c>
      <c r="F20" s="235">
        <v>18976.560000000001</v>
      </c>
      <c r="G20" s="234">
        <v>824</v>
      </c>
    </row>
    <row r="21" spans="1:7" x14ac:dyDescent="0.25">
      <c r="A21" s="79" t="s">
        <v>320</v>
      </c>
      <c r="B21" s="149">
        <v>2000</v>
      </c>
      <c r="C21" s="235">
        <v>-32.950000000000003</v>
      </c>
      <c r="D21" s="234">
        <v>1967.05</v>
      </c>
      <c r="E21" s="235">
        <v>1967.05</v>
      </c>
      <c r="F21" s="235">
        <v>1967.05</v>
      </c>
      <c r="G21" s="234">
        <v>0</v>
      </c>
    </row>
    <row r="22" spans="1:7" x14ac:dyDescent="0.25">
      <c r="A22" s="79" t="s">
        <v>321</v>
      </c>
      <c r="B22" s="149">
        <v>0</v>
      </c>
      <c r="C22" s="235">
        <v>25637.040000000001</v>
      </c>
      <c r="D22" s="234">
        <v>25637.040000000001</v>
      </c>
      <c r="E22" s="235">
        <v>20637.04</v>
      </c>
      <c r="F22" s="235">
        <v>20637.04</v>
      </c>
      <c r="G22" s="234">
        <v>5000</v>
      </c>
    </row>
    <row r="23" spans="1:7" x14ac:dyDescent="0.25">
      <c r="A23" s="79" t="s">
        <v>322</v>
      </c>
      <c r="B23" s="149">
        <v>9500</v>
      </c>
      <c r="C23" s="235">
        <v>1000</v>
      </c>
      <c r="D23" s="234">
        <v>10500</v>
      </c>
      <c r="E23" s="235">
        <v>7734.64</v>
      </c>
      <c r="F23" s="235">
        <v>7734.64</v>
      </c>
      <c r="G23" s="234">
        <v>2765.3599999999997</v>
      </c>
    </row>
    <row r="24" spans="1:7" x14ac:dyDescent="0.25">
      <c r="A24" s="79" t="s">
        <v>323</v>
      </c>
      <c r="B24" s="149">
        <v>293996.87</v>
      </c>
      <c r="C24" s="235">
        <v>13016.16</v>
      </c>
      <c r="D24" s="234">
        <v>307013.02999999997</v>
      </c>
      <c r="E24" s="235">
        <v>228776.23</v>
      </c>
      <c r="F24" s="235">
        <v>228776.23</v>
      </c>
      <c r="G24" s="234">
        <v>78236.799999999959</v>
      </c>
    </row>
    <row r="25" spans="1:7" x14ac:dyDescent="0.25">
      <c r="A25" s="79" t="s">
        <v>324</v>
      </c>
      <c r="B25" s="149">
        <v>2500</v>
      </c>
      <c r="C25" s="235">
        <v>-2500</v>
      </c>
      <c r="D25" s="234">
        <v>0</v>
      </c>
      <c r="E25" s="235">
        <v>0</v>
      </c>
      <c r="F25" s="235">
        <v>0</v>
      </c>
      <c r="G25" s="234">
        <v>0</v>
      </c>
    </row>
    <row r="26" spans="1:7" x14ac:dyDescent="0.25">
      <c r="A26" s="79" t="s">
        <v>325</v>
      </c>
      <c r="B26" s="148">
        <v>0</v>
      </c>
      <c r="C26" s="234">
        <v>0</v>
      </c>
      <c r="D26" s="234">
        <v>0</v>
      </c>
      <c r="E26" s="234">
        <v>0</v>
      </c>
      <c r="F26" s="234">
        <v>0</v>
      </c>
      <c r="G26" s="234">
        <v>0</v>
      </c>
    </row>
    <row r="27" spans="1:7" x14ac:dyDescent="0.25">
      <c r="A27" s="79" t="s">
        <v>326</v>
      </c>
      <c r="B27" s="149">
        <v>33500</v>
      </c>
      <c r="C27" s="235">
        <v>42883.839999999997</v>
      </c>
      <c r="D27" s="234">
        <v>76383.839999999997</v>
      </c>
      <c r="E27" s="235">
        <v>52973.9</v>
      </c>
      <c r="F27" s="235">
        <v>52973.9</v>
      </c>
      <c r="G27" s="234">
        <v>23409.939999999995</v>
      </c>
    </row>
    <row r="28" spans="1:7" x14ac:dyDescent="0.25">
      <c r="A28" s="78" t="s">
        <v>327</v>
      </c>
      <c r="B28" s="148">
        <v>879803.95000000007</v>
      </c>
      <c r="C28" s="177">
        <f t="shared" ref="C28:G28" si="2">SUM(C29:C37)</f>
        <v>831467.78999999992</v>
      </c>
      <c r="D28" s="177">
        <f t="shared" si="2"/>
        <v>1711271.7399999998</v>
      </c>
      <c r="E28" s="177">
        <f t="shared" si="2"/>
        <v>1381592.4900000002</v>
      </c>
      <c r="F28" s="177">
        <f t="shared" si="2"/>
        <v>1381592.4900000002</v>
      </c>
      <c r="G28" s="177">
        <f t="shared" si="2"/>
        <v>329679.25</v>
      </c>
    </row>
    <row r="29" spans="1:7" x14ac:dyDescent="0.25">
      <c r="A29" s="79" t="s">
        <v>328</v>
      </c>
      <c r="B29" s="149">
        <v>92700.6</v>
      </c>
      <c r="C29" s="237">
        <v>85957.82</v>
      </c>
      <c r="D29" s="236">
        <v>178658.42</v>
      </c>
      <c r="E29" s="237">
        <v>95809.54</v>
      </c>
      <c r="F29" s="237">
        <v>95809.54</v>
      </c>
      <c r="G29" s="236">
        <v>82848.880000000019</v>
      </c>
    </row>
    <row r="30" spans="1:7" x14ac:dyDescent="0.25">
      <c r="A30" s="79" t="s">
        <v>329</v>
      </c>
      <c r="B30" s="149">
        <v>0</v>
      </c>
      <c r="C30" s="237">
        <v>98107.08</v>
      </c>
      <c r="D30" s="236">
        <v>98107.08</v>
      </c>
      <c r="E30" s="237">
        <v>89533.7</v>
      </c>
      <c r="F30" s="237">
        <v>89533.7</v>
      </c>
      <c r="G30" s="236">
        <v>8573.3800000000047</v>
      </c>
    </row>
    <row r="31" spans="1:7" x14ac:dyDescent="0.25">
      <c r="A31" s="79" t="s">
        <v>330</v>
      </c>
      <c r="B31" s="149">
        <v>189572</v>
      </c>
      <c r="C31" s="237">
        <v>2390</v>
      </c>
      <c r="D31" s="236">
        <v>191962</v>
      </c>
      <c r="E31" s="237">
        <v>165102.1</v>
      </c>
      <c r="F31" s="237">
        <v>165102.1</v>
      </c>
      <c r="G31" s="236">
        <v>26859.899999999994</v>
      </c>
    </row>
    <row r="32" spans="1:7" x14ac:dyDescent="0.25">
      <c r="A32" s="79" t="s">
        <v>331</v>
      </c>
      <c r="B32" s="149">
        <v>150021.03</v>
      </c>
      <c r="C32" s="237">
        <v>96276.17</v>
      </c>
      <c r="D32" s="236">
        <v>246297.2</v>
      </c>
      <c r="E32" s="237">
        <v>242382.6</v>
      </c>
      <c r="F32" s="237">
        <v>242382.6</v>
      </c>
      <c r="G32" s="236">
        <v>3914.6000000000058</v>
      </c>
    </row>
    <row r="33" spans="1:7" ht="14.45" customHeight="1" x14ac:dyDescent="0.25">
      <c r="A33" s="79" t="s">
        <v>332</v>
      </c>
      <c r="B33" s="149">
        <v>62729.95</v>
      </c>
      <c r="C33" s="237">
        <v>551603.65</v>
      </c>
      <c r="D33" s="236">
        <v>614333.6</v>
      </c>
      <c r="E33" s="237">
        <v>571266.6</v>
      </c>
      <c r="F33" s="237">
        <v>571266.6</v>
      </c>
      <c r="G33" s="236">
        <v>43067</v>
      </c>
    </row>
    <row r="34" spans="1:7" ht="14.45" customHeight="1" x14ac:dyDescent="0.25">
      <c r="A34" s="79" t="s">
        <v>333</v>
      </c>
      <c r="B34" s="148">
        <v>0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</row>
    <row r="35" spans="1:7" ht="14.45" customHeight="1" x14ac:dyDescent="0.25">
      <c r="A35" s="79" t="s">
        <v>334</v>
      </c>
      <c r="B35" s="149">
        <v>3300</v>
      </c>
      <c r="C35" s="237">
        <v>-3300</v>
      </c>
      <c r="D35" s="236">
        <v>0</v>
      </c>
      <c r="E35" s="237">
        <v>0</v>
      </c>
      <c r="F35" s="237">
        <v>0</v>
      </c>
      <c r="G35" s="236">
        <v>0</v>
      </c>
    </row>
    <row r="36" spans="1:7" ht="14.45" customHeight="1" x14ac:dyDescent="0.25">
      <c r="A36" s="79" t="s">
        <v>335</v>
      </c>
      <c r="B36" s="149">
        <v>39500</v>
      </c>
      <c r="C36" s="237">
        <v>4500</v>
      </c>
      <c r="D36" s="236">
        <v>44000</v>
      </c>
      <c r="E36" s="237">
        <v>24482.33</v>
      </c>
      <c r="F36" s="237">
        <v>24482.33</v>
      </c>
      <c r="G36" s="236">
        <v>19517.669999999998</v>
      </c>
    </row>
    <row r="37" spans="1:7" ht="14.45" customHeight="1" x14ac:dyDescent="0.25">
      <c r="A37" s="79" t="s">
        <v>336</v>
      </c>
      <c r="B37" s="149">
        <v>341980.37</v>
      </c>
      <c r="C37" s="237">
        <v>-4066.93</v>
      </c>
      <c r="D37" s="236">
        <v>337913.44</v>
      </c>
      <c r="E37" s="237">
        <v>193015.62</v>
      </c>
      <c r="F37" s="237">
        <v>193015.62</v>
      </c>
      <c r="G37" s="236">
        <v>144897.82</v>
      </c>
    </row>
    <row r="38" spans="1:7" x14ac:dyDescent="0.25">
      <c r="A38" s="78" t="s">
        <v>337</v>
      </c>
      <c r="B38" s="148">
        <v>2482564.71</v>
      </c>
      <c r="C38" s="177">
        <f t="shared" ref="C38:G38" si="3">SUM(C39:C47)</f>
        <v>-30000</v>
      </c>
      <c r="D38" s="177">
        <f t="shared" si="3"/>
        <v>2452564.71</v>
      </c>
      <c r="E38" s="177">
        <f t="shared" si="3"/>
        <v>1463387.83</v>
      </c>
      <c r="F38" s="177">
        <f t="shared" si="3"/>
        <v>1463387.83</v>
      </c>
      <c r="G38" s="177">
        <f t="shared" si="3"/>
        <v>989176.88</v>
      </c>
    </row>
    <row r="39" spans="1:7" x14ac:dyDescent="0.25">
      <c r="A39" s="79" t="s">
        <v>338</v>
      </c>
      <c r="B39" s="148">
        <v>0</v>
      </c>
      <c r="C39" s="177">
        <v>0</v>
      </c>
      <c r="D39" s="177">
        <f t="shared" ref="D39:D82" si="4">B39+C39</f>
        <v>0</v>
      </c>
      <c r="E39" s="177">
        <v>0</v>
      </c>
      <c r="F39" s="177">
        <v>0</v>
      </c>
      <c r="G39" s="177">
        <f t="shared" ref="G39:G47" si="5">D39-E39</f>
        <v>0</v>
      </c>
    </row>
    <row r="40" spans="1:7" x14ac:dyDescent="0.25">
      <c r="A40" s="79" t="s">
        <v>339</v>
      </c>
      <c r="B40" s="148">
        <v>0</v>
      </c>
      <c r="C40" s="177">
        <v>0</v>
      </c>
      <c r="D40" s="177">
        <f t="shared" si="4"/>
        <v>0</v>
      </c>
      <c r="E40" s="177">
        <v>0</v>
      </c>
      <c r="F40" s="177">
        <v>0</v>
      </c>
      <c r="G40" s="177">
        <f t="shared" si="5"/>
        <v>0</v>
      </c>
    </row>
    <row r="41" spans="1:7" x14ac:dyDescent="0.25">
      <c r="A41" s="79" t="s">
        <v>340</v>
      </c>
      <c r="B41" s="148">
        <v>0</v>
      </c>
      <c r="C41" s="177">
        <v>0</v>
      </c>
      <c r="D41" s="177">
        <f t="shared" si="4"/>
        <v>0</v>
      </c>
      <c r="E41" s="177">
        <v>0</v>
      </c>
      <c r="F41" s="177">
        <v>0</v>
      </c>
      <c r="G41" s="177">
        <f t="shared" si="5"/>
        <v>0</v>
      </c>
    </row>
    <row r="42" spans="1:7" x14ac:dyDescent="0.25">
      <c r="A42" s="79" t="s">
        <v>341</v>
      </c>
      <c r="B42" s="149">
        <v>2404152.71</v>
      </c>
      <c r="C42" s="239">
        <v>-30000</v>
      </c>
      <c r="D42" s="238">
        <v>2374152.71</v>
      </c>
      <c r="E42" s="239">
        <v>1410459.73</v>
      </c>
      <c r="F42" s="239">
        <v>1410459.73</v>
      </c>
      <c r="G42" s="238">
        <v>963692.98</v>
      </c>
    </row>
    <row r="43" spans="1:7" x14ac:dyDescent="0.25">
      <c r="A43" s="79" t="s">
        <v>342</v>
      </c>
      <c r="B43" s="149">
        <v>78412</v>
      </c>
      <c r="C43" s="239">
        <v>0</v>
      </c>
      <c r="D43" s="238">
        <v>78412</v>
      </c>
      <c r="E43" s="239">
        <v>52928.1</v>
      </c>
      <c r="F43" s="239">
        <v>52928.1</v>
      </c>
      <c r="G43" s="238">
        <v>25483.9</v>
      </c>
    </row>
    <row r="44" spans="1:7" x14ac:dyDescent="0.25">
      <c r="A44" s="79" t="s">
        <v>343</v>
      </c>
      <c r="B44" s="148">
        <v>0</v>
      </c>
      <c r="C44" s="177">
        <v>0</v>
      </c>
      <c r="D44" s="177">
        <f t="shared" si="4"/>
        <v>0</v>
      </c>
      <c r="E44" s="177">
        <v>0</v>
      </c>
      <c r="F44" s="177">
        <v>0</v>
      </c>
      <c r="G44" s="177">
        <f t="shared" si="5"/>
        <v>0</v>
      </c>
    </row>
    <row r="45" spans="1:7" x14ac:dyDescent="0.25">
      <c r="A45" s="79" t="s">
        <v>344</v>
      </c>
      <c r="B45" s="148">
        <v>0</v>
      </c>
      <c r="C45" s="177">
        <v>0</v>
      </c>
      <c r="D45" s="177">
        <f t="shared" si="4"/>
        <v>0</v>
      </c>
      <c r="E45" s="177">
        <v>0</v>
      </c>
      <c r="F45" s="177">
        <v>0</v>
      </c>
      <c r="G45" s="177">
        <f t="shared" si="5"/>
        <v>0</v>
      </c>
    </row>
    <row r="46" spans="1:7" x14ac:dyDescent="0.25">
      <c r="A46" s="79" t="s">
        <v>345</v>
      </c>
      <c r="B46" s="148">
        <v>0</v>
      </c>
      <c r="C46" s="177">
        <v>0</v>
      </c>
      <c r="D46" s="177">
        <f t="shared" si="4"/>
        <v>0</v>
      </c>
      <c r="E46" s="177">
        <v>0</v>
      </c>
      <c r="F46" s="177">
        <v>0</v>
      </c>
      <c r="G46" s="177">
        <f t="shared" si="5"/>
        <v>0</v>
      </c>
    </row>
    <row r="47" spans="1:7" x14ac:dyDescent="0.25">
      <c r="A47" s="79" t="s">
        <v>346</v>
      </c>
      <c r="B47" s="148">
        <v>0</v>
      </c>
      <c r="C47" s="177">
        <v>0</v>
      </c>
      <c r="D47" s="177">
        <f t="shared" si="4"/>
        <v>0</v>
      </c>
      <c r="E47" s="177">
        <v>0</v>
      </c>
      <c r="F47" s="177">
        <v>0</v>
      </c>
      <c r="G47" s="177">
        <f t="shared" si="5"/>
        <v>0</v>
      </c>
    </row>
    <row r="48" spans="1:7" x14ac:dyDescent="0.25">
      <c r="A48" s="78" t="s">
        <v>347</v>
      </c>
      <c r="B48" s="148">
        <v>0</v>
      </c>
      <c r="C48" s="177">
        <f t="shared" ref="C48:G48" si="6">SUM(C49:C57)</f>
        <v>71069.7</v>
      </c>
      <c r="D48" s="177">
        <f t="shared" si="6"/>
        <v>71069.7</v>
      </c>
      <c r="E48" s="177">
        <f t="shared" si="6"/>
        <v>33020.01</v>
      </c>
      <c r="F48" s="177">
        <f t="shared" si="6"/>
        <v>33020.01</v>
      </c>
      <c r="G48" s="177">
        <f t="shared" si="6"/>
        <v>38049.689999999995</v>
      </c>
    </row>
    <row r="49" spans="1:7" x14ac:dyDescent="0.25">
      <c r="A49" s="79" t="s">
        <v>348</v>
      </c>
      <c r="B49" s="148">
        <v>0</v>
      </c>
      <c r="C49" s="241">
        <v>71069.7</v>
      </c>
      <c r="D49" s="240">
        <v>71069.7</v>
      </c>
      <c r="E49" s="241">
        <v>33020.01</v>
      </c>
      <c r="F49" s="241">
        <v>33020.01</v>
      </c>
      <c r="G49" s="240">
        <v>38049.689999999995</v>
      </c>
    </row>
    <row r="50" spans="1:7" x14ac:dyDescent="0.25">
      <c r="A50" s="79" t="s">
        <v>349</v>
      </c>
      <c r="B50" s="148">
        <v>0</v>
      </c>
      <c r="C50" s="177">
        <v>0</v>
      </c>
      <c r="D50" s="177">
        <f t="shared" si="4"/>
        <v>0</v>
      </c>
      <c r="E50" s="177">
        <v>0</v>
      </c>
      <c r="F50" s="177">
        <v>0</v>
      </c>
      <c r="G50" s="177">
        <f t="shared" ref="G50:G57" si="7">D50-E50</f>
        <v>0</v>
      </c>
    </row>
    <row r="51" spans="1:7" x14ac:dyDescent="0.25">
      <c r="A51" s="79" t="s">
        <v>350</v>
      </c>
      <c r="B51" s="148">
        <v>0</v>
      </c>
      <c r="C51" s="177">
        <v>0</v>
      </c>
      <c r="D51" s="177">
        <f t="shared" si="4"/>
        <v>0</v>
      </c>
      <c r="E51" s="177">
        <v>0</v>
      </c>
      <c r="F51" s="177">
        <v>0</v>
      </c>
      <c r="G51" s="177">
        <f t="shared" si="7"/>
        <v>0</v>
      </c>
    </row>
    <row r="52" spans="1:7" x14ac:dyDescent="0.25">
      <c r="A52" s="79" t="s">
        <v>351</v>
      </c>
      <c r="B52" s="148">
        <v>0</v>
      </c>
      <c r="C52" s="177">
        <v>0</v>
      </c>
      <c r="D52" s="177">
        <f t="shared" si="4"/>
        <v>0</v>
      </c>
      <c r="E52" s="177">
        <v>0</v>
      </c>
      <c r="F52" s="177">
        <v>0</v>
      </c>
      <c r="G52" s="177">
        <f t="shared" si="7"/>
        <v>0</v>
      </c>
    </row>
    <row r="53" spans="1:7" x14ac:dyDescent="0.25">
      <c r="A53" s="79" t="s">
        <v>352</v>
      </c>
      <c r="B53" s="148">
        <v>0</v>
      </c>
      <c r="C53" s="177">
        <v>0</v>
      </c>
      <c r="D53" s="177">
        <f t="shared" si="4"/>
        <v>0</v>
      </c>
      <c r="E53" s="177">
        <v>0</v>
      </c>
      <c r="F53" s="177">
        <v>0</v>
      </c>
      <c r="G53" s="177">
        <f t="shared" si="7"/>
        <v>0</v>
      </c>
    </row>
    <row r="54" spans="1:7" x14ac:dyDescent="0.25">
      <c r="A54" s="79" t="s">
        <v>353</v>
      </c>
      <c r="B54" s="148">
        <v>0</v>
      </c>
      <c r="C54" s="177">
        <v>0</v>
      </c>
      <c r="D54" s="177">
        <f t="shared" si="4"/>
        <v>0</v>
      </c>
      <c r="E54" s="177">
        <v>0</v>
      </c>
      <c r="F54" s="177">
        <v>0</v>
      </c>
      <c r="G54" s="177">
        <f t="shared" si="7"/>
        <v>0</v>
      </c>
    </row>
    <row r="55" spans="1:7" x14ac:dyDescent="0.25">
      <c r="A55" s="79" t="s">
        <v>354</v>
      </c>
      <c r="B55" s="148">
        <v>0</v>
      </c>
      <c r="C55" s="177">
        <v>0</v>
      </c>
      <c r="D55" s="177">
        <f t="shared" si="4"/>
        <v>0</v>
      </c>
      <c r="E55" s="177">
        <v>0</v>
      </c>
      <c r="F55" s="177">
        <v>0</v>
      </c>
      <c r="G55" s="177">
        <f t="shared" si="7"/>
        <v>0</v>
      </c>
    </row>
    <row r="56" spans="1:7" x14ac:dyDescent="0.25">
      <c r="A56" s="79" t="s">
        <v>355</v>
      </c>
      <c r="B56" s="148">
        <v>0</v>
      </c>
      <c r="C56" s="177">
        <v>0</v>
      </c>
      <c r="D56" s="177">
        <f t="shared" si="4"/>
        <v>0</v>
      </c>
      <c r="E56" s="177">
        <v>0</v>
      </c>
      <c r="F56" s="177">
        <v>0</v>
      </c>
      <c r="G56" s="177">
        <f t="shared" si="7"/>
        <v>0</v>
      </c>
    </row>
    <row r="57" spans="1:7" x14ac:dyDescent="0.25">
      <c r="A57" s="79" t="s">
        <v>356</v>
      </c>
      <c r="B57" s="148">
        <v>0</v>
      </c>
      <c r="C57" s="177">
        <v>0</v>
      </c>
      <c r="D57" s="177">
        <f t="shared" si="4"/>
        <v>0</v>
      </c>
      <c r="E57" s="177">
        <v>0</v>
      </c>
      <c r="F57" s="177">
        <v>0</v>
      </c>
      <c r="G57" s="177">
        <f t="shared" si="7"/>
        <v>0</v>
      </c>
    </row>
    <row r="58" spans="1:7" x14ac:dyDescent="0.25">
      <c r="A58" s="78" t="s">
        <v>357</v>
      </c>
      <c r="B58" s="148">
        <v>0</v>
      </c>
      <c r="C58" s="177">
        <f t="shared" ref="C58:G58" si="8">SUM(C59:C61)</f>
        <v>0</v>
      </c>
      <c r="D58" s="177">
        <f t="shared" si="8"/>
        <v>0</v>
      </c>
      <c r="E58" s="177">
        <f t="shared" si="8"/>
        <v>0</v>
      </c>
      <c r="F58" s="177">
        <f t="shared" si="8"/>
        <v>0</v>
      </c>
      <c r="G58" s="177">
        <f t="shared" si="8"/>
        <v>0</v>
      </c>
    </row>
    <row r="59" spans="1:7" x14ac:dyDescent="0.25">
      <c r="A59" s="79" t="s">
        <v>358</v>
      </c>
      <c r="B59" s="148">
        <v>0</v>
      </c>
      <c r="C59" s="177">
        <v>0</v>
      </c>
      <c r="D59" s="177">
        <f t="shared" si="4"/>
        <v>0</v>
      </c>
      <c r="E59" s="177">
        <v>0</v>
      </c>
      <c r="F59" s="177">
        <v>0</v>
      </c>
      <c r="G59" s="177">
        <f t="shared" ref="G59:G61" si="9">D59-E59</f>
        <v>0</v>
      </c>
    </row>
    <row r="60" spans="1:7" x14ac:dyDescent="0.25">
      <c r="A60" s="79" t="s">
        <v>359</v>
      </c>
      <c r="B60" s="148">
        <v>0</v>
      </c>
      <c r="C60" s="177">
        <v>0</v>
      </c>
      <c r="D60" s="177">
        <f t="shared" si="4"/>
        <v>0</v>
      </c>
      <c r="E60" s="177">
        <v>0</v>
      </c>
      <c r="F60" s="177">
        <v>0</v>
      </c>
      <c r="G60" s="177">
        <f t="shared" si="9"/>
        <v>0</v>
      </c>
    </row>
    <row r="61" spans="1:7" x14ac:dyDescent="0.25">
      <c r="A61" s="79" t="s">
        <v>360</v>
      </c>
      <c r="B61" s="148">
        <v>0</v>
      </c>
      <c r="C61" s="177">
        <v>0</v>
      </c>
      <c r="D61" s="177">
        <f t="shared" si="4"/>
        <v>0</v>
      </c>
      <c r="E61" s="177">
        <v>0</v>
      </c>
      <c r="F61" s="177">
        <v>0</v>
      </c>
      <c r="G61" s="177">
        <f t="shared" si="9"/>
        <v>0</v>
      </c>
    </row>
    <row r="62" spans="1:7" x14ac:dyDescent="0.25">
      <c r="A62" s="78" t="s">
        <v>361</v>
      </c>
      <c r="B62" s="148">
        <v>100880.59</v>
      </c>
      <c r="C62" s="177">
        <f t="shared" ref="C62:G62" si="10">SUM(C63:C67,C69:C70)</f>
        <v>-100880.59</v>
      </c>
      <c r="D62" s="177">
        <f t="shared" si="10"/>
        <v>0</v>
      </c>
      <c r="E62" s="177">
        <f t="shared" si="10"/>
        <v>0</v>
      </c>
      <c r="F62" s="177">
        <f t="shared" si="10"/>
        <v>0</v>
      </c>
      <c r="G62" s="177">
        <f t="shared" si="10"/>
        <v>0</v>
      </c>
    </row>
    <row r="63" spans="1:7" x14ac:dyDescent="0.25">
      <c r="A63" s="79" t="s">
        <v>362</v>
      </c>
      <c r="B63" s="148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</row>
    <row r="64" spans="1:7" x14ac:dyDescent="0.25">
      <c r="A64" s="79" t="s">
        <v>363</v>
      </c>
      <c r="B64" s="148">
        <v>0</v>
      </c>
      <c r="C64" s="242">
        <v>0</v>
      </c>
      <c r="D64" s="242">
        <v>0</v>
      </c>
      <c r="E64" s="242">
        <v>0</v>
      </c>
      <c r="F64" s="242">
        <v>0</v>
      </c>
      <c r="G64" s="242">
        <v>0</v>
      </c>
    </row>
    <row r="65" spans="1:7" x14ac:dyDescent="0.25">
      <c r="A65" s="79" t="s">
        <v>364</v>
      </c>
      <c r="B65" s="148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</row>
    <row r="66" spans="1:7" x14ac:dyDescent="0.25">
      <c r="A66" s="79" t="s">
        <v>365</v>
      </c>
      <c r="B66" s="148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</row>
    <row r="67" spans="1:7" x14ac:dyDescent="0.25">
      <c r="A67" s="79" t="s">
        <v>366</v>
      </c>
      <c r="B67" s="148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</row>
    <row r="68" spans="1:7" x14ac:dyDescent="0.25">
      <c r="A68" s="79" t="s">
        <v>367</v>
      </c>
      <c r="B68" s="148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</row>
    <row r="69" spans="1:7" x14ac:dyDescent="0.25">
      <c r="A69" s="79" t="s">
        <v>368</v>
      </c>
      <c r="B69" s="148">
        <v>0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</row>
    <row r="70" spans="1:7" x14ac:dyDescent="0.25">
      <c r="A70" s="79" t="s">
        <v>369</v>
      </c>
      <c r="B70" s="149">
        <v>100880.59</v>
      </c>
      <c r="C70" s="243">
        <v>-100880.59</v>
      </c>
      <c r="D70" s="242">
        <v>0</v>
      </c>
      <c r="E70" s="243">
        <v>0</v>
      </c>
      <c r="F70" s="243">
        <v>0</v>
      </c>
      <c r="G70" s="242">
        <v>0</v>
      </c>
    </row>
    <row r="71" spans="1:7" x14ac:dyDescent="0.25">
      <c r="A71" s="78" t="s">
        <v>370</v>
      </c>
      <c r="B71" s="148">
        <v>0</v>
      </c>
      <c r="C71" s="177">
        <f t="shared" ref="C71:G71" si="11">SUM(C72:C74)</f>
        <v>0</v>
      </c>
      <c r="D71" s="177">
        <f t="shared" si="11"/>
        <v>0</v>
      </c>
      <c r="E71" s="177">
        <f t="shared" si="11"/>
        <v>0</v>
      </c>
      <c r="F71" s="177">
        <f t="shared" si="11"/>
        <v>0</v>
      </c>
      <c r="G71" s="177">
        <f t="shared" si="11"/>
        <v>0</v>
      </c>
    </row>
    <row r="72" spans="1:7" x14ac:dyDescent="0.25">
      <c r="A72" s="79" t="s">
        <v>371</v>
      </c>
      <c r="B72" s="148">
        <v>0</v>
      </c>
      <c r="C72" s="177">
        <v>0</v>
      </c>
      <c r="D72" s="177">
        <f t="shared" si="4"/>
        <v>0</v>
      </c>
      <c r="E72" s="177">
        <v>0</v>
      </c>
      <c r="F72" s="177">
        <v>0</v>
      </c>
      <c r="G72" s="177">
        <f t="shared" ref="G72:G74" si="12">D72-E72</f>
        <v>0</v>
      </c>
    </row>
    <row r="73" spans="1:7" x14ac:dyDescent="0.25">
      <c r="A73" s="79" t="s">
        <v>372</v>
      </c>
      <c r="B73" s="148">
        <v>0</v>
      </c>
      <c r="C73" s="177">
        <v>0</v>
      </c>
      <c r="D73" s="177">
        <f t="shared" si="4"/>
        <v>0</v>
      </c>
      <c r="E73" s="177">
        <v>0</v>
      </c>
      <c r="F73" s="177">
        <v>0</v>
      </c>
      <c r="G73" s="177">
        <f t="shared" si="12"/>
        <v>0</v>
      </c>
    </row>
    <row r="74" spans="1:7" x14ac:dyDescent="0.25">
      <c r="A74" s="79" t="s">
        <v>373</v>
      </c>
      <c r="B74" s="148">
        <v>0</v>
      </c>
      <c r="C74" s="177">
        <v>0</v>
      </c>
      <c r="D74" s="177">
        <f t="shared" si="4"/>
        <v>0</v>
      </c>
      <c r="E74" s="177">
        <v>0</v>
      </c>
      <c r="F74" s="177">
        <v>0</v>
      </c>
      <c r="G74" s="177">
        <f t="shared" si="12"/>
        <v>0</v>
      </c>
    </row>
    <row r="75" spans="1:7" x14ac:dyDescent="0.25">
      <c r="A75" s="78" t="s">
        <v>374</v>
      </c>
      <c r="B75" s="148">
        <v>0</v>
      </c>
      <c r="C75" s="177">
        <f t="shared" ref="C75:G75" si="13">SUM(C76:C82)</f>
        <v>0</v>
      </c>
      <c r="D75" s="177">
        <f t="shared" si="13"/>
        <v>0</v>
      </c>
      <c r="E75" s="177">
        <f t="shared" si="13"/>
        <v>0</v>
      </c>
      <c r="F75" s="177">
        <f t="shared" si="13"/>
        <v>0</v>
      </c>
      <c r="G75" s="177">
        <f t="shared" si="13"/>
        <v>0</v>
      </c>
    </row>
    <row r="76" spans="1:7" x14ac:dyDescent="0.25">
      <c r="A76" s="79" t="s">
        <v>375</v>
      </c>
      <c r="B76" s="148">
        <v>0</v>
      </c>
      <c r="C76" s="177">
        <v>0</v>
      </c>
      <c r="D76" s="177">
        <f t="shared" si="4"/>
        <v>0</v>
      </c>
      <c r="E76" s="177">
        <v>0</v>
      </c>
      <c r="F76" s="177">
        <v>0</v>
      </c>
      <c r="G76" s="177">
        <f t="shared" ref="G76:G82" si="14">D76-E76</f>
        <v>0</v>
      </c>
    </row>
    <row r="77" spans="1:7" x14ac:dyDescent="0.25">
      <c r="A77" s="79" t="s">
        <v>376</v>
      </c>
      <c r="B77" s="148">
        <v>0</v>
      </c>
      <c r="C77" s="177">
        <v>0</v>
      </c>
      <c r="D77" s="177">
        <f t="shared" si="4"/>
        <v>0</v>
      </c>
      <c r="E77" s="177">
        <v>0</v>
      </c>
      <c r="F77" s="177">
        <v>0</v>
      </c>
      <c r="G77" s="177">
        <f t="shared" si="14"/>
        <v>0</v>
      </c>
    </row>
    <row r="78" spans="1:7" x14ac:dyDescent="0.25">
      <c r="A78" s="79" t="s">
        <v>377</v>
      </c>
      <c r="B78" s="148">
        <v>0</v>
      </c>
      <c r="C78" s="177">
        <v>0</v>
      </c>
      <c r="D78" s="177">
        <f t="shared" si="4"/>
        <v>0</v>
      </c>
      <c r="E78" s="177">
        <v>0</v>
      </c>
      <c r="F78" s="177">
        <v>0</v>
      </c>
      <c r="G78" s="177">
        <f t="shared" si="14"/>
        <v>0</v>
      </c>
    </row>
    <row r="79" spans="1:7" x14ac:dyDescent="0.25">
      <c r="A79" s="79" t="s">
        <v>378</v>
      </c>
      <c r="B79" s="148">
        <v>0</v>
      </c>
      <c r="C79" s="177">
        <v>0</v>
      </c>
      <c r="D79" s="177">
        <f t="shared" si="4"/>
        <v>0</v>
      </c>
      <c r="E79" s="177">
        <v>0</v>
      </c>
      <c r="F79" s="177">
        <v>0</v>
      </c>
      <c r="G79" s="177">
        <f t="shared" si="14"/>
        <v>0</v>
      </c>
    </row>
    <row r="80" spans="1:7" x14ac:dyDescent="0.25">
      <c r="A80" s="79" t="s">
        <v>379</v>
      </c>
      <c r="B80" s="148">
        <v>0</v>
      </c>
      <c r="C80" s="177">
        <v>0</v>
      </c>
      <c r="D80" s="177">
        <f t="shared" si="4"/>
        <v>0</v>
      </c>
      <c r="E80" s="177">
        <v>0</v>
      </c>
      <c r="F80" s="177">
        <v>0</v>
      </c>
      <c r="G80" s="177">
        <f t="shared" si="14"/>
        <v>0</v>
      </c>
    </row>
    <row r="81" spans="1:7" x14ac:dyDescent="0.25">
      <c r="A81" s="79" t="s">
        <v>380</v>
      </c>
      <c r="B81" s="148">
        <v>0</v>
      </c>
      <c r="C81" s="177">
        <v>0</v>
      </c>
      <c r="D81" s="177">
        <f t="shared" si="4"/>
        <v>0</v>
      </c>
      <c r="E81" s="177">
        <v>0</v>
      </c>
      <c r="F81" s="177">
        <v>0</v>
      </c>
      <c r="G81" s="177">
        <f t="shared" si="14"/>
        <v>0</v>
      </c>
    </row>
    <row r="82" spans="1:7" x14ac:dyDescent="0.25">
      <c r="A82" s="79" t="s">
        <v>381</v>
      </c>
      <c r="B82" s="148">
        <v>0</v>
      </c>
      <c r="C82" s="177">
        <v>0</v>
      </c>
      <c r="D82" s="177">
        <f t="shared" si="4"/>
        <v>0</v>
      </c>
      <c r="E82" s="177">
        <v>0</v>
      </c>
      <c r="F82" s="177">
        <v>0</v>
      </c>
      <c r="G82" s="177">
        <f t="shared" si="14"/>
        <v>0</v>
      </c>
    </row>
    <row r="83" spans="1:7" x14ac:dyDescent="0.25">
      <c r="A83" s="80"/>
      <c r="B83" s="72"/>
      <c r="C83" s="178"/>
      <c r="D83" s="178"/>
      <c r="E83" s="178"/>
      <c r="F83" s="178"/>
      <c r="G83" s="178"/>
    </row>
    <row r="84" spans="1:7" x14ac:dyDescent="0.25">
      <c r="A84" s="29" t="s">
        <v>382</v>
      </c>
      <c r="B84" s="150">
        <v>0</v>
      </c>
      <c r="C84" s="176">
        <f t="shared" ref="C84:G84" si="15">C85+C93+C103+C113+C123+C133+C137+C146+C150</f>
        <v>0</v>
      </c>
      <c r="D84" s="176">
        <f t="shared" si="15"/>
        <v>0</v>
      </c>
      <c r="E84" s="176">
        <f t="shared" si="15"/>
        <v>0</v>
      </c>
      <c r="F84" s="176">
        <f t="shared" si="15"/>
        <v>0</v>
      </c>
      <c r="G84" s="176">
        <f t="shared" si="15"/>
        <v>0</v>
      </c>
    </row>
    <row r="85" spans="1:7" x14ac:dyDescent="0.25">
      <c r="A85" s="78" t="s">
        <v>309</v>
      </c>
      <c r="B85" s="151">
        <v>0</v>
      </c>
      <c r="C85" s="177">
        <f t="shared" ref="C85:G85" si="16">SUM(C86:C92)</f>
        <v>0</v>
      </c>
      <c r="D85" s="177">
        <f t="shared" si="16"/>
        <v>0</v>
      </c>
      <c r="E85" s="177">
        <f t="shared" si="16"/>
        <v>0</v>
      </c>
      <c r="F85" s="177">
        <f t="shared" si="16"/>
        <v>0</v>
      </c>
      <c r="G85" s="177">
        <f t="shared" si="16"/>
        <v>0</v>
      </c>
    </row>
    <row r="86" spans="1:7" x14ac:dyDescent="0.25">
      <c r="A86" s="79" t="s">
        <v>310</v>
      </c>
      <c r="B86" s="151">
        <v>0</v>
      </c>
      <c r="C86" s="177">
        <v>0</v>
      </c>
      <c r="D86" s="177">
        <f t="shared" ref="D86:D92" si="17">B86+C86</f>
        <v>0</v>
      </c>
      <c r="E86" s="177">
        <v>0</v>
      </c>
      <c r="F86" s="177">
        <v>0</v>
      </c>
      <c r="G86" s="177">
        <f t="shared" ref="G86:G92" si="18">D86-E86</f>
        <v>0</v>
      </c>
    </row>
    <row r="87" spans="1:7" x14ac:dyDescent="0.25">
      <c r="A87" s="79" t="s">
        <v>311</v>
      </c>
      <c r="B87" s="151">
        <v>0</v>
      </c>
      <c r="C87" s="177">
        <v>0</v>
      </c>
      <c r="D87" s="177">
        <f t="shared" si="17"/>
        <v>0</v>
      </c>
      <c r="E87" s="177">
        <v>0</v>
      </c>
      <c r="F87" s="177">
        <v>0</v>
      </c>
      <c r="G87" s="177">
        <f t="shared" si="18"/>
        <v>0</v>
      </c>
    </row>
    <row r="88" spans="1:7" x14ac:dyDescent="0.25">
      <c r="A88" s="79" t="s">
        <v>312</v>
      </c>
      <c r="B88" s="151">
        <v>0</v>
      </c>
      <c r="C88" s="177">
        <v>0</v>
      </c>
      <c r="D88" s="177">
        <f t="shared" si="17"/>
        <v>0</v>
      </c>
      <c r="E88" s="177">
        <v>0</v>
      </c>
      <c r="F88" s="177">
        <v>0</v>
      </c>
      <c r="G88" s="177">
        <f t="shared" si="18"/>
        <v>0</v>
      </c>
    </row>
    <row r="89" spans="1:7" x14ac:dyDescent="0.25">
      <c r="A89" s="79" t="s">
        <v>313</v>
      </c>
      <c r="B89" s="151">
        <v>0</v>
      </c>
      <c r="C89" s="177">
        <v>0</v>
      </c>
      <c r="D89" s="177">
        <f t="shared" si="17"/>
        <v>0</v>
      </c>
      <c r="E89" s="177">
        <v>0</v>
      </c>
      <c r="F89" s="177">
        <v>0</v>
      </c>
      <c r="G89" s="177">
        <f t="shared" si="18"/>
        <v>0</v>
      </c>
    </row>
    <row r="90" spans="1:7" x14ac:dyDescent="0.25">
      <c r="A90" s="79" t="s">
        <v>314</v>
      </c>
      <c r="B90" s="151">
        <v>0</v>
      </c>
      <c r="C90" s="177">
        <v>0</v>
      </c>
      <c r="D90" s="177">
        <f t="shared" si="17"/>
        <v>0</v>
      </c>
      <c r="E90" s="177">
        <v>0</v>
      </c>
      <c r="F90" s="177">
        <v>0</v>
      </c>
      <c r="G90" s="177">
        <f t="shared" si="18"/>
        <v>0</v>
      </c>
    </row>
    <row r="91" spans="1:7" x14ac:dyDescent="0.25">
      <c r="A91" s="79" t="s">
        <v>315</v>
      </c>
      <c r="B91" s="151">
        <v>0</v>
      </c>
      <c r="C91" s="177">
        <v>0</v>
      </c>
      <c r="D91" s="177">
        <f t="shared" si="17"/>
        <v>0</v>
      </c>
      <c r="E91" s="177">
        <v>0</v>
      </c>
      <c r="F91" s="177">
        <v>0</v>
      </c>
      <c r="G91" s="177">
        <f t="shared" si="18"/>
        <v>0</v>
      </c>
    </row>
    <row r="92" spans="1:7" x14ac:dyDescent="0.25">
      <c r="A92" s="79" t="s">
        <v>316</v>
      </c>
      <c r="B92" s="151">
        <v>0</v>
      </c>
      <c r="C92" s="177">
        <v>0</v>
      </c>
      <c r="D92" s="177">
        <f t="shared" si="17"/>
        <v>0</v>
      </c>
      <c r="E92" s="177">
        <v>0</v>
      </c>
      <c r="F92" s="177">
        <v>0</v>
      </c>
      <c r="G92" s="177">
        <f t="shared" si="18"/>
        <v>0</v>
      </c>
    </row>
    <row r="93" spans="1:7" x14ac:dyDescent="0.25">
      <c r="A93" s="78" t="s">
        <v>317</v>
      </c>
      <c r="B93" s="151">
        <v>0</v>
      </c>
      <c r="C93" s="177">
        <f t="shared" ref="C93:G93" si="19">SUM(C94:C102)</f>
        <v>0</v>
      </c>
      <c r="D93" s="177">
        <f t="shared" si="19"/>
        <v>0</v>
      </c>
      <c r="E93" s="177">
        <f t="shared" si="19"/>
        <v>0</v>
      </c>
      <c r="F93" s="177">
        <f t="shared" si="19"/>
        <v>0</v>
      </c>
      <c r="G93" s="177">
        <f t="shared" si="19"/>
        <v>0</v>
      </c>
    </row>
    <row r="94" spans="1:7" x14ac:dyDescent="0.25">
      <c r="A94" s="79" t="s">
        <v>318</v>
      </c>
      <c r="B94" s="151">
        <v>0</v>
      </c>
      <c r="C94" s="177">
        <v>0</v>
      </c>
      <c r="D94" s="177">
        <f t="shared" ref="D94:D102" si="20">B94+C94</f>
        <v>0</v>
      </c>
      <c r="E94" s="177">
        <v>0</v>
      </c>
      <c r="F94" s="177">
        <v>0</v>
      </c>
      <c r="G94" s="177">
        <f t="shared" ref="G94:G102" si="21">D94-E94</f>
        <v>0</v>
      </c>
    </row>
    <row r="95" spans="1:7" x14ac:dyDescent="0.25">
      <c r="A95" s="79" t="s">
        <v>319</v>
      </c>
      <c r="B95" s="151">
        <v>0</v>
      </c>
      <c r="C95" s="177">
        <v>0</v>
      </c>
      <c r="D95" s="177">
        <f t="shared" si="20"/>
        <v>0</v>
      </c>
      <c r="E95" s="177">
        <v>0</v>
      </c>
      <c r="F95" s="177">
        <v>0</v>
      </c>
      <c r="G95" s="177">
        <f t="shared" si="21"/>
        <v>0</v>
      </c>
    </row>
    <row r="96" spans="1:7" x14ac:dyDescent="0.25">
      <c r="A96" s="79" t="s">
        <v>320</v>
      </c>
      <c r="B96" s="151">
        <v>0</v>
      </c>
      <c r="C96" s="177">
        <v>0</v>
      </c>
      <c r="D96" s="177">
        <f t="shared" si="20"/>
        <v>0</v>
      </c>
      <c r="E96" s="177">
        <v>0</v>
      </c>
      <c r="F96" s="177">
        <v>0</v>
      </c>
      <c r="G96" s="177">
        <f t="shared" si="21"/>
        <v>0</v>
      </c>
    </row>
    <row r="97" spans="1:7" x14ac:dyDescent="0.25">
      <c r="A97" s="79" t="s">
        <v>321</v>
      </c>
      <c r="B97" s="151">
        <v>0</v>
      </c>
      <c r="C97" s="177">
        <v>0</v>
      </c>
      <c r="D97" s="177">
        <f t="shared" si="20"/>
        <v>0</v>
      </c>
      <c r="E97" s="177">
        <v>0</v>
      </c>
      <c r="F97" s="177">
        <v>0</v>
      </c>
      <c r="G97" s="177">
        <f t="shared" si="21"/>
        <v>0</v>
      </c>
    </row>
    <row r="98" spans="1:7" x14ac:dyDescent="0.25">
      <c r="A98" s="81" t="s">
        <v>322</v>
      </c>
      <c r="B98" s="151">
        <v>0</v>
      </c>
      <c r="C98" s="177">
        <v>0</v>
      </c>
      <c r="D98" s="177">
        <f t="shared" si="20"/>
        <v>0</v>
      </c>
      <c r="E98" s="177">
        <v>0</v>
      </c>
      <c r="F98" s="177">
        <v>0</v>
      </c>
      <c r="G98" s="177">
        <f t="shared" si="21"/>
        <v>0</v>
      </c>
    </row>
    <row r="99" spans="1:7" x14ac:dyDescent="0.25">
      <c r="A99" s="79" t="s">
        <v>323</v>
      </c>
      <c r="B99" s="151">
        <v>0</v>
      </c>
      <c r="C99" s="177">
        <v>0</v>
      </c>
      <c r="D99" s="177">
        <f t="shared" si="20"/>
        <v>0</v>
      </c>
      <c r="E99" s="177">
        <v>0</v>
      </c>
      <c r="F99" s="177">
        <v>0</v>
      </c>
      <c r="G99" s="177">
        <f t="shared" si="21"/>
        <v>0</v>
      </c>
    </row>
    <row r="100" spans="1:7" x14ac:dyDescent="0.25">
      <c r="A100" s="79" t="s">
        <v>324</v>
      </c>
      <c r="B100" s="151">
        <v>0</v>
      </c>
      <c r="C100" s="177">
        <v>0</v>
      </c>
      <c r="D100" s="177">
        <f t="shared" si="20"/>
        <v>0</v>
      </c>
      <c r="E100" s="177">
        <v>0</v>
      </c>
      <c r="F100" s="177">
        <v>0</v>
      </c>
      <c r="G100" s="177">
        <f t="shared" si="21"/>
        <v>0</v>
      </c>
    </row>
    <row r="101" spans="1:7" x14ac:dyDescent="0.25">
      <c r="A101" s="79" t="s">
        <v>325</v>
      </c>
      <c r="B101" s="151">
        <v>0</v>
      </c>
      <c r="C101" s="177">
        <v>0</v>
      </c>
      <c r="D101" s="177">
        <f t="shared" si="20"/>
        <v>0</v>
      </c>
      <c r="E101" s="177">
        <v>0</v>
      </c>
      <c r="F101" s="177">
        <v>0</v>
      </c>
      <c r="G101" s="177">
        <f t="shared" si="21"/>
        <v>0</v>
      </c>
    </row>
    <row r="102" spans="1:7" x14ac:dyDescent="0.25">
      <c r="A102" s="79" t="s">
        <v>326</v>
      </c>
      <c r="B102" s="151">
        <v>0</v>
      </c>
      <c r="C102" s="177">
        <v>0</v>
      </c>
      <c r="D102" s="177">
        <f t="shared" si="20"/>
        <v>0</v>
      </c>
      <c r="E102" s="177">
        <v>0</v>
      </c>
      <c r="F102" s="177">
        <v>0</v>
      </c>
      <c r="G102" s="177">
        <f t="shared" si="21"/>
        <v>0</v>
      </c>
    </row>
    <row r="103" spans="1:7" x14ac:dyDescent="0.25">
      <c r="A103" s="78" t="s">
        <v>327</v>
      </c>
      <c r="B103" s="151">
        <v>0</v>
      </c>
      <c r="C103" s="177">
        <f t="shared" ref="C103:G103" si="22">SUM(C104:C112)</f>
        <v>0</v>
      </c>
      <c r="D103" s="177">
        <f t="shared" si="22"/>
        <v>0</v>
      </c>
      <c r="E103" s="177">
        <f t="shared" si="22"/>
        <v>0</v>
      </c>
      <c r="F103" s="177">
        <f t="shared" si="22"/>
        <v>0</v>
      </c>
      <c r="G103" s="177">
        <f t="shared" si="22"/>
        <v>0</v>
      </c>
    </row>
    <row r="104" spans="1:7" x14ac:dyDescent="0.25">
      <c r="A104" s="79" t="s">
        <v>328</v>
      </c>
      <c r="B104" s="151">
        <v>0</v>
      </c>
      <c r="C104" s="177">
        <v>0</v>
      </c>
      <c r="D104" s="177">
        <f t="shared" ref="D104:D112" si="23">B104+C104</f>
        <v>0</v>
      </c>
      <c r="E104" s="177">
        <v>0</v>
      </c>
      <c r="F104" s="177">
        <v>0</v>
      </c>
      <c r="G104" s="177">
        <f t="shared" ref="G104:G112" si="24">D104-E104</f>
        <v>0</v>
      </c>
    </row>
    <row r="105" spans="1:7" x14ac:dyDescent="0.25">
      <c r="A105" s="79" t="s">
        <v>329</v>
      </c>
      <c r="B105" s="151">
        <v>0</v>
      </c>
      <c r="C105" s="177">
        <v>0</v>
      </c>
      <c r="D105" s="177">
        <f t="shared" si="23"/>
        <v>0</v>
      </c>
      <c r="E105" s="177">
        <v>0</v>
      </c>
      <c r="F105" s="177">
        <v>0</v>
      </c>
      <c r="G105" s="177">
        <f t="shared" si="24"/>
        <v>0</v>
      </c>
    </row>
    <row r="106" spans="1:7" x14ac:dyDescent="0.25">
      <c r="A106" s="79" t="s">
        <v>330</v>
      </c>
      <c r="B106" s="151">
        <v>0</v>
      </c>
      <c r="C106" s="177">
        <v>0</v>
      </c>
      <c r="D106" s="177">
        <f t="shared" si="23"/>
        <v>0</v>
      </c>
      <c r="E106" s="177">
        <v>0</v>
      </c>
      <c r="F106" s="177">
        <v>0</v>
      </c>
      <c r="G106" s="177">
        <f t="shared" si="24"/>
        <v>0</v>
      </c>
    </row>
    <row r="107" spans="1:7" x14ac:dyDescent="0.25">
      <c r="A107" s="79" t="s">
        <v>331</v>
      </c>
      <c r="B107" s="151">
        <v>0</v>
      </c>
      <c r="C107" s="177">
        <v>0</v>
      </c>
      <c r="D107" s="177">
        <f t="shared" si="23"/>
        <v>0</v>
      </c>
      <c r="E107" s="177">
        <v>0</v>
      </c>
      <c r="F107" s="177">
        <v>0</v>
      </c>
      <c r="G107" s="177">
        <f t="shared" si="24"/>
        <v>0</v>
      </c>
    </row>
    <row r="108" spans="1:7" x14ac:dyDescent="0.25">
      <c r="A108" s="79" t="s">
        <v>332</v>
      </c>
      <c r="B108" s="151">
        <v>0</v>
      </c>
      <c r="C108" s="177">
        <v>0</v>
      </c>
      <c r="D108" s="177">
        <f t="shared" si="23"/>
        <v>0</v>
      </c>
      <c r="E108" s="177">
        <v>0</v>
      </c>
      <c r="F108" s="177">
        <v>0</v>
      </c>
      <c r="G108" s="177">
        <f t="shared" si="24"/>
        <v>0</v>
      </c>
    </row>
    <row r="109" spans="1:7" x14ac:dyDescent="0.25">
      <c r="A109" s="79" t="s">
        <v>333</v>
      </c>
      <c r="B109" s="151">
        <v>0</v>
      </c>
      <c r="C109" s="177">
        <v>0</v>
      </c>
      <c r="D109" s="177">
        <f t="shared" si="23"/>
        <v>0</v>
      </c>
      <c r="E109" s="177">
        <v>0</v>
      </c>
      <c r="F109" s="177">
        <v>0</v>
      </c>
      <c r="G109" s="177">
        <f t="shared" si="24"/>
        <v>0</v>
      </c>
    </row>
    <row r="110" spans="1:7" x14ac:dyDescent="0.25">
      <c r="A110" s="79" t="s">
        <v>334</v>
      </c>
      <c r="B110" s="151">
        <v>0</v>
      </c>
      <c r="C110" s="177">
        <v>0</v>
      </c>
      <c r="D110" s="177">
        <f t="shared" si="23"/>
        <v>0</v>
      </c>
      <c r="E110" s="177">
        <v>0</v>
      </c>
      <c r="F110" s="177">
        <v>0</v>
      </c>
      <c r="G110" s="177">
        <f t="shared" si="24"/>
        <v>0</v>
      </c>
    </row>
    <row r="111" spans="1:7" x14ac:dyDescent="0.25">
      <c r="A111" s="79" t="s">
        <v>335</v>
      </c>
      <c r="B111" s="151">
        <v>0</v>
      </c>
      <c r="C111" s="177">
        <v>0</v>
      </c>
      <c r="D111" s="177">
        <f t="shared" si="23"/>
        <v>0</v>
      </c>
      <c r="E111" s="177">
        <v>0</v>
      </c>
      <c r="F111" s="177">
        <v>0</v>
      </c>
      <c r="G111" s="177">
        <f t="shared" si="24"/>
        <v>0</v>
      </c>
    </row>
    <row r="112" spans="1:7" x14ac:dyDescent="0.25">
      <c r="A112" s="79" t="s">
        <v>336</v>
      </c>
      <c r="B112" s="151">
        <v>0</v>
      </c>
      <c r="C112" s="177">
        <v>0</v>
      </c>
      <c r="D112" s="177">
        <f t="shared" si="23"/>
        <v>0</v>
      </c>
      <c r="E112" s="177">
        <v>0</v>
      </c>
      <c r="F112" s="177">
        <v>0</v>
      </c>
      <c r="G112" s="177">
        <f t="shared" si="24"/>
        <v>0</v>
      </c>
    </row>
    <row r="113" spans="1:7" x14ac:dyDescent="0.25">
      <c r="A113" s="78" t="s">
        <v>337</v>
      </c>
      <c r="B113" s="151">
        <v>0</v>
      </c>
      <c r="C113" s="177">
        <f t="shared" ref="C113:G113" si="25">SUM(C114:C122)</f>
        <v>0</v>
      </c>
      <c r="D113" s="177">
        <f t="shared" si="25"/>
        <v>0</v>
      </c>
      <c r="E113" s="177">
        <f t="shared" si="25"/>
        <v>0</v>
      </c>
      <c r="F113" s="177">
        <f t="shared" si="25"/>
        <v>0</v>
      </c>
      <c r="G113" s="177">
        <f t="shared" si="25"/>
        <v>0</v>
      </c>
    </row>
    <row r="114" spans="1:7" x14ac:dyDescent="0.25">
      <c r="A114" s="79" t="s">
        <v>338</v>
      </c>
      <c r="B114" s="151">
        <v>0</v>
      </c>
      <c r="C114" s="177">
        <v>0</v>
      </c>
      <c r="D114" s="177">
        <f t="shared" ref="D114:D122" si="26">B114+C114</f>
        <v>0</v>
      </c>
      <c r="E114" s="177">
        <v>0</v>
      </c>
      <c r="F114" s="177">
        <v>0</v>
      </c>
      <c r="G114" s="177">
        <f t="shared" ref="G114:G122" si="27">D114-E114</f>
        <v>0</v>
      </c>
    </row>
    <row r="115" spans="1:7" x14ac:dyDescent="0.25">
      <c r="A115" s="79" t="s">
        <v>339</v>
      </c>
      <c r="B115" s="151">
        <v>0</v>
      </c>
      <c r="C115" s="177">
        <v>0</v>
      </c>
      <c r="D115" s="177">
        <f t="shared" si="26"/>
        <v>0</v>
      </c>
      <c r="E115" s="177">
        <v>0</v>
      </c>
      <c r="F115" s="177">
        <v>0</v>
      </c>
      <c r="G115" s="177">
        <f t="shared" si="27"/>
        <v>0</v>
      </c>
    </row>
    <row r="116" spans="1:7" x14ac:dyDescent="0.25">
      <c r="A116" s="79" t="s">
        <v>340</v>
      </c>
      <c r="B116" s="151">
        <v>0</v>
      </c>
      <c r="C116" s="177">
        <v>0</v>
      </c>
      <c r="D116" s="177">
        <f t="shared" si="26"/>
        <v>0</v>
      </c>
      <c r="E116" s="177">
        <v>0</v>
      </c>
      <c r="F116" s="177">
        <v>0</v>
      </c>
      <c r="G116" s="177">
        <f t="shared" si="27"/>
        <v>0</v>
      </c>
    </row>
    <row r="117" spans="1:7" x14ac:dyDescent="0.25">
      <c r="A117" s="79" t="s">
        <v>341</v>
      </c>
      <c r="B117" s="151">
        <v>0</v>
      </c>
      <c r="C117" s="177">
        <v>0</v>
      </c>
      <c r="D117" s="177">
        <f t="shared" si="26"/>
        <v>0</v>
      </c>
      <c r="E117" s="177">
        <v>0</v>
      </c>
      <c r="F117" s="177">
        <v>0</v>
      </c>
      <c r="G117" s="177">
        <f t="shared" si="27"/>
        <v>0</v>
      </c>
    </row>
    <row r="118" spans="1:7" x14ac:dyDescent="0.25">
      <c r="A118" s="79" t="s">
        <v>342</v>
      </c>
      <c r="B118" s="151">
        <v>0</v>
      </c>
      <c r="C118" s="177">
        <v>0</v>
      </c>
      <c r="D118" s="177">
        <f t="shared" si="26"/>
        <v>0</v>
      </c>
      <c r="E118" s="177">
        <v>0</v>
      </c>
      <c r="F118" s="177">
        <v>0</v>
      </c>
      <c r="G118" s="177">
        <f t="shared" si="27"/>
        <v>0</v>
      </c>
    </row>
    <row r="119" spans="1:7" x14ac:dyDescent="0.25">
      <c r="A119" s="79" t="s">
        <v>343</v>
      </c>
      <c r="B119" s="151">
        <v>0</v>
      </c>
      <c r="C119" s="177">
        <v>0</v>
      </c>
      <c r="D119" s="177">
        <f t="shared" si="26"/>
        <v>0</v>
      </c>
      <c r="E119" s="177">
        <v>0</v>
      </c>
      <c r="F119" s="177">
        <v>0</v>
      </c>
      <c r="G119" s="177">
        <f t="shared" si="27"/>
        <v>0</v>
      </c>
    </row>
    <row r="120" spans="1:7" x14ac:dyDescent="0.25">
      <c r="A120" s="79" t="s">
        <v>344</v>
      </c>
      <c r="B120" s="151">
        <v>0</v>
      </c>
      <c r="C120" s="177">
        <v>0</v>
      </c>
      <c r="D120" s="177">
        <f t="shared" si="26"/>
        <v>0</v>
      </c>
      <c r="E120" s="177">
        <v>0</v>
      </c>
      <c r="F120" s="177">
        <v>0</v>
      </c>
      <c r="G120" s="177">
        <f t="shared" si="27"/>
        <v>0</v>
      </c>
    </row>
    <row r="121" spans="1:7" x14ac:dyDescent="0.25">
      <c r="A121" s="79" t="s">
        <v>345</v>
      </c>
      <c r="B121" s="151">
        <v>0</v>
      </c>
      <c r="C121" s="177">
        <v>0</v>
      </c>
      <c r="D121" s="177">
        <f t="shared" si="26"/>
        <v>0</v>
      </c>
      <c r="E121" s="177">
        <v>0</v>
      </c>
      <c r="F121" s="177">
        <v>0</v>
      </c>
      <c r="G121" s="177">
        <f t="shared" si="27"/>
        <v>0</v>
      </c>
    </row>
    <row r="122" spans="1:7" x14ac:dyDescent="0.25">
      <c r="A122" s="79" t="s">
        <v>346</v>
      </c>
      <c r="B122" s="151">
        <v>0</v>
      </c>
      <c r="C122" s="177">
        <v>0</v>
      </c>
      <c r="D122" s="177">
        <f t="shared" si="26"/>
        <v>0</v>
      </c>
      <c r="E122" s="177">
        <v>0</v>
      </c>
      <c r="F122" s="177">
        <v>0</v>
      </c>
      <c r="G122" s="177">
        <f t="shared" si="27"/>
        <v>0</v>
      </c>
    </row>
    <row r="123" spans="1:7" x14ac:dyDescent="0.25">
      <c r="A123" s="78" t="s">
        <v>347</v>
      </c>
      <c r="B123" s="151">
        <v>0</v>
      </c>
      <c r="C123" s="177">
        <f t="shared" ref="C123:G123" si="28">SUM(C124:C132)</f>
        <v>0</v>
      </c>
      <c r="D123" s="177">
        <f t="shared" si="28"/>
        <v>0</v>
      </c>
      <c r="E123" s="177">
        <f t="shared" si="28"/>
        <v>0</v>
      </c>
      <c r="F123" s="177">
        <f t="shared" si="28"/>
        <v>0</v>
      </c>
      <c r="G123" s="177">
        <f t="shared" si="28"/>
        <v>0</v>
      </c>
    </row>
    <row r="124" spans="1:7" x14ac:dyDescent="0.25">
      <c r="A124" s="79" t="s">
        <v>348</v>
      </c>
      <c r="B124" s="151">
        <v>0</v>
      </c>
      <c r="C124" s="177">
        <v>0</v>
      </c>
      <c r="D124" s="177">
        <f t="shared" ref="D124:D132" si="29">B124+C124</f>
        <v>0</v>
      </c>
      <c r="E124" s="177">
        <v>0</v>
      </c>
      <c r="F124" s="177">
        <v>0</v>
      </c>
      <c r="G124" s="177">
        <f t="shared" ref="G124:G132" si="30">D124-E124</f>
        <v>0</v>
      </c>
    </row>
    <row r="125" spans="1:7" x14ac:dyDescent="0.25">
      <c r="A125" s="79" t="s">
        <v>349</v>
      </c>
      <c r="B125" s="151">
        <v>0</v>
      </c>
      <c r="C125" s="177">
        <v>0</v>
      </c>
      <c r="D125" s="177">
        <f t="shared" si="29"/>
        <v>0</v>
      </c>
      <c r="E125" s="177">
        <v>0</v>
      </c>
      <c r="F125" s="177">
        <v>0</v>
      </c>
      <c r="G125" s="177">
        <f t="shared" si="30"/>
        <v>0</v>
      </c>
    </row>
    <row r="126" spans="1:7" x14ac:dyDescent="0.25">
      <c r="A126" s="79" t="s">
        <v>350</v>
      </c>
      <c r="B126" s="151">
        <v>0</v>
      </c>
      <c r="C126" s="177">
        <v>0</v>
      </c>
      <c r="D126" s="177">
        <f t="shared" si="29"/>
        <v>0</v>
      </c>
      <c r="E126" s="177">
        <v>0</v>
      </c>
      <c r="F126" s="177">
        <v>0</v>
      </c>
      <c r="G126" s="177">
        <f t="shared" si="30"/>
        <v>0</v>
      </c>
    </row>
    <row r="127" spans="1:7" x14ac:dyDescent="0.25">
      <c r="A127" s="79" t="s">
        <v>351</v>
      </c>
      <c r="B127" s="151">
        <v>0</v>
      </c>
      <c r="C127" s="177">
        <v>0</v>
      </c>
      <c r="D127" s="177">
        <f t="shared" si="29"/>
        <v>0</v>
      </c>
      <c r="E127" s="177">
        <v>0</v>
      </c>
      <c r="F127" s="177">
        <v>0</v>
      </c>
      <c r="G127" s="177">
        <f t="shared" si="30"/>
        <v>0</v>
      </c>
    </row>
    <row r="128" spans="1:7" x14ac:dyDescent="0.25">
      <c r="A128" s="79" t="s">
        <v>352</v>
      </c>
      <c r="B128" s="151">
        <v>0</v>
      </c>
      <c r="C128" s="177">
        <v>0</v>
      </c>
      <c r="D128" s="177">
        <f t="shared" si="29"/>
        <v>0</v>
      </c>
      <c r="E128" s="177">
        <v>0</v>
      </c>
      <c r="F128" s="177">
        <v>0</v>
      </c>
      <c r="G128" s="177">
        <f t="shared" si="30"/>
        <v>0</v>
      </c>
    </row>
    <row r="129" spans="1:7" x14ac:dyDescent="0.25">
      <c r="A129" s="79" t="s">
        <v>353</v>
      </c>
      <c r="B129" s="151">
        <v>0</v>
      </c>
      <c r="C129" s="177">
        <v>0</v>
      </c>
      <c r="D129" s="177">
        <f t="shared" si="29"/>
        <v>0</v>
      </c>
      <c r="E129" s="177">
        <v>0</v>
      </c>
      <c r="F129" s="177">
        <v>0</v>
      </c>
      <c r="G129" s="177">
        <f t="shared" si="30"/>
        <v>0</v>
      </c>
    </row>
    <row r="130" spans="1:7" x14ac:dyDescent="0.25">
      <c r="A130" s="79" t="s">
        <v>354</v>
      </c>
      <c r="B130" s="151">
        <v>0</v>
      </c>
      <c r="C130" s="177">
        <v>0</v>
      </c>
      <c r="D130" s="177">
        <f t="shared" si="29"/>
        <v>0</v>
      </c>
      <c r="E130" s="177">
        <v>0</v>
      </c>
      <c r="F130" s="177">
        <v>0</v>
      </c>
      <c r="G130" s="177">
        <f t="shared" si="30"/>
        <v>0</v>
      </c>
    </row>
    <row r="131" spans="1:7" x14ac:dyDescent="0.25">
      <c r="A131" s="79" t="s">
        <v>355</v>
      </c>
      <c r="B131" s="151">
        <v>0</v>
      </c>
      <c r="C131" s="177">
        <v>0</v>
      </c>
      <c r="D131" s="177">
        <f t="shared" si="29"/>
        <v>0</v>
      </c>
      <c r="E131" s="177">
        <v>0</v>
      </c>
      <c r="F131" s="177">
        <v>0</v>
      </c>
      <c r="G131" s="177">
        <f t="shared" si="30"/>
        <v>0</v>
      </c>
    </row>
    <row r="132" spans="1:7" x14ac:dyDescent="0.25">
      <c r="A132" s="79" t="s">
        <v>356</v>
      </c>
      <c r="B132" s="151">
        <v>0</v>
      </c>
      <c r="C132" s="177">
        <v>0</v>
      </c>
      <c r="D132" s="177">
        <f t="shared" si="29"/>
        <v>0</v>
      </c>
      <c r="E132" s="177">
        <v>0</v>
      </c>
      <c r="F132" s="177">
        <v>0</v>
      </c>
      <c r="G132" s="177">
        <f t="shared" si="30"/>
        <v>0</v>
      </c>
    </row>
    <row r="133" spans="1:7" x14ac:dyDescent="0.25">
      <c r="A133" s="78" t="s">
        <v>357</v>
      </c>
      <c r="B133" s="151">
        <v>0</v>
      </c>
      <c r="C133" s="177">
        <f t="shared" ref="C133:G133" si="31">SUM(C134:C136)</f>
        <v>0</v>
      </c>
      <c r="D133" s="177">
        <f t="shared" si="31"/>
        <v>0</v>
      </c>
      <c r="E133" s="177">
        <f t="shared" si="31"/>
        <v>0</v>
      </c>
      <c r="F133" s="177">
        <f t="shared" si="31"/>
        <v>0</v>
      </c>
      <c r="G133" s="177">
        <f t="shared" si="31"/>
        <v>0</v>
      </c>
    </row>
    <row r="134" spans="1:7" x14ac:dyDescent="0.25">
      <c r="A134" s="79" t="s">
        <v>358</v>
      </c>
      <c r="B134" s="151">
        <v>0</v>
      </c>
      <c r="C134" s="177">
        <v>0</v>
      </c>
      <c r="D134" s="177">
        <f t="shared" ref="D134:D157" si="32">B134+C134</f>
        <v>0</v>
      </c>
      <c r="E134" s="177">
        <v>0</v>
      </c>
      <c r="F134" s="177">
        <v>0</v>
      </c>
      <c r="G134" s="177">
        <f t="shared" ref="G134:G136" si="33">D134-E134</f>
        <v>0</v>
      </c>
    </row>
    <row r="135" spans="1:7" x14ac:dyDescent="0.25">
      <c r="A135" s="79" t="s">
        <v>359</v>
      </c>
      <c r="B135" s="151">
        <v>0</v>
      </c>
      <c r="C135" s="177">
        <v>0</v>
      </c>
      <c r="D135" s="177">
        <f t="shared" si="32"/>
        <v>0</v>
      </c>
      <c r="E135" s="177">
        <v>0</v>
      </c>
      <c r="F135" s="177">
        <v>0</v>
      </c>
      <c r="G135" s="177">
        <f t="shared" si="33"/>
        <v>0</v>
      </c>
    </row>
    <row r="136" spans="1:7" x14ac:dyDescent="0.25">
      <c r="A136" s="79" t="s">
        <v>360</v>
      </c>
      <c r="B136" s="151">
        <v>0</v>
      </c>
      <c r="C136" s="177">
        <v>0</v>
      </c>
      <c r="D136" s="177">
        <f t="shared" si="32"/>
        <v>0</v>
      </c>
      <c r="E136" s="177">
        <v>0</v>
      </c>
      <c r="F136" s="177">
        <v>0</v>
      </c>
      <c r="G136" s="177">
        <f t="shared" si="33"/>
        <v>0</v>
      </c>
    </row>
    <row r="137" spans="1:7" x14ac:dyDescent="0.25">
      <c r="A137" s="78" t="s">
        <v>361</v>
      </c>
      <c r="B137" s="151">
        <v>0</v>
      </c>
      <c r="C137" s="177">
        <f t="shared" ref="C137:G137" si="34">SUM(C138:C142,C144:C145)</f>
        <v>0</v>
      </c>
      <c r="D137" s="177">
        <f t="shared" si="34"/>
        <v>0</v>
      </c>
      <c r="E137" s="177">
        <f t="shared" si="34"/>
        <v>0</v>
      </c>
      <c r="F137" s="177">
        <f t="shared" si="34"/>
        <v>0</v>
      </c>
      <c r="G137" s="177">
        <f t="shared" si="34"/>
        <v>0</v>
      </c>
    </row>
    <row r="138" spans="1:7" x14ac:dyDescent="0.25">
      <c r="A138" s="79" t="s">
        <v>362</v>
      </c>
      <c r="B138" s="151">
        <v>0</v>
      </c>
      <c r="C138" s="177">
        <v>0</v>
      </c>
      <c r="D138" s="177">
        <f t="shared" si="32"/>
        <v>0</v>
      </c>
      <c r="E138" s="177">
        <v>0</v>
      </c>
      <c r="F138" s="177">
        <v>0</v>
      </c>
      <c r="G138" s="177">
        <f t="shared" ref="G138:G145" si="35">D138-E138</f>
        <v>0</v>
      </c>
    </row>
    <row r="139" spans="1:7" x14ac:dyDescent="0.25">
      <c r="A139" s="79" t="s">
        <v>363</v>
      </c>
      <c r="B139" s="151">
        <v>0</v>
      </c>
      <c r="C139" s="177">
        <v>0</v>
      </c>
      <c r="D139" s="177">
        <f t="shared" si="32"/>
        <v>0</v>
      </c>
      <c r="E139" s="177">
        <v>0</v>
      </c>
      <c r="F139" s="177">
        <v>0</v>
      </c>
      <c r="G139" s="177">
        <f t="shared" si="35"/>
        <v>0</v>
      </c>
    </row>
    <row r="140" spans="1:7" x14ac:dyDescent="0.25">
      <c r="A140" s="79" t="s">
        <v>364</v>
      </c>
      <c r="B140" s="151">
        <v>0</v>
      </c>
      <c r="C140" s="177">
        <v>0</v>
      </c>
      <c r="D140" s="177">
        <f t="shared" si="32"/>
        <v>0</v>
      </c>
      <c r="E140" s="177">
        <v>0</v>
      </c>
      <c r="F140" s="177">
        <v>0</v>
      </c>
      <c r="G140" s="177">
        <f t="shared" si="35"/>
        <v>0</v>
      </c>
    </row>
    <row r="141" spans="1:7" x14ac:dyDescent="0.25">
      <c r="A141" s="79" t="s">
        <v>365</v>
      </c>
      <c r="B141" s="151">
        <v>0</v>
      </c>
      <c r="C141" s="177">
        <v>0</v>
      </c>
      <c r="D141" s="177">
        <f t="shared" si="32"/>
        <v>0</v>
      </c>
      <c r="E141" s="177">
        <v>0</v>
      </c>
      <c r="F141" s="177">
        <v>0</v>
      </c>
      <c r="G141" s="177">
        <f t="shared" si="35"/>
        <v>0</v>
      </c>
    </row>
    <row r="142" spans="1:7" x14ac:dyDescent="0.25">
      <c r="A142" s="79" t="s">
        <v>366</v>
      </c>
      <c r="B142" s="151">
        <v>0</v>
      </c>
      <c r="C142" s="177">
        <v>0</v>
      </c>
      <c r="D142" s="177">
        <f t="shared" si="32"/>
        <v>0</v>
      </c>
      <c r="E142" s="177">
        <v>0</v>
      </c>
      <c r="F142" s="177">
        <v>0</v>
      </c>
      <c r="G142" s="177">
        <f t="shared" si="35"/>
        <v>0</v>
      </c>
    </row>
    <row r="143" spans="1:7" x14ac:dyDescent="0.25">
      <c r="A143" s="79" t="s">
        <v>367</v>
      </c>
      <c r="B143" s="151">
        <v>0</v>
      </c>
      <c r="C143" s="177">
        <v>0</v>
      </c>
      <c r="D143" s="177">
        <f t="shared" si="32"/>
        <v>0</v>
      </c>
      <c r="E143" s="177">
        <v>0</v>
      </c>
      <c r="F143" s="177">
        <v>0</v>
      </c>
      <c r="G143" s="177">
        <f t="shared" si="35"/>
        <v>0</v>
      </c>
    </row>
    <row r="144" spans="1:7" x14ac:dyDescent="0.25">
      <c r="A144" s="79" t="s">
        <v>368</v>
      </c>
      <c r="B144" s="151">
        <v>0</v>
      </c>
      <c r="C144" s="177">
        <v>0</v>
      </c>
      <c r="D144" s="177">
        <f t="shared" si="32"/>
        <v>0</v>
      </c>
      <c r="E144" s="177">
        <v>0</v>
      </c>
      <c r="F144" s="177">
        <v>0</v>
      </c>
      <c r="G144" s="177">
        <f t="shared" si="35"/>
        <v>0</v>
      </c>
    </row>
    <row r="145" spans="1:7" x14ac:dyDescent="0.25">
      <c r="A145" s="79" t="s">
        <v>369</v>
      </c>
      <c r="B145" s="151">
        <v>0</v>
      </c>
      <c r="C145" s="177">
        <v>0</v>
      </c>
      <c r="D145" s="177">
        <f t="shared" si="32"/>
        <v>0</v>
      </c>
      <c r="E145" s="177">
        <v>0</v>
      </c>
      <c r="F145" s="177">
        <v>0</v>
      </c>
      <c r="G145" s="177">
        <f t="shared" si="35"/>
        <v>0</v>
      </c>
    </row>
    <row r="146" spans="1:7" x14ac:dyDescent="0.25">
      <c r="A146" s="78" t="s">
        <v>370</v>
      </c>
      <c r="B146" s="151">
        <v>0</v>
      </c>
      <c r="C146" s="177">
        <f t="shared" ref="C146:G146" si="36">SUM(C147:C149)</f>
        <v>0</v>
      </c>
      <c r="D146" s="177">
        <f t="shared" si="36"/>
        <v>0</v>
      </c>
      <c r="E146" s="177">
        <f t="shared" si="36"/>
        <v>0</v>
      </c>
      <c r="F146" s="177">
        <f t="shared" si="36"/>
        <v>0</v>
      </c>
      <c r="G146" s="177">
        <f t="shared" si="36"/>
        <v>0</v>
      </c>
    </row>
    <row r="147" spans="1:7" x14ac:dyDescent="0.25">
      <c r="A147" s="79" t="s">
        <v>371</v>
      </c>
      <c r="B147" s="151">
        <v>0</v>
      </c>
      <c r="C147" s="177">
        <v>0</v>
      </c>
      <c r="D147" s="177">
        <f t="shared" si="32"/>
        <v>0</v>
      </c>
      <c r="E147" s="177">
        <v>0</v>
      </c>
      <c r="F147" s="177">
        <v>0</v>
      </c>
      <c r="G147" s="177">
        <f t="shared" ref="G147:G149" si="37">D147-E147</f>
        <v>0</v>
      </c>
    </row>
    <row r="148" spans="1:7" x14ac:dyDescent="0.25">
      <c r="A148" s="79" t="s">
        <v>372</v>
      </c>
      <c r="B148" s="151">
        <v>0</v>
      </c>
      <c r="C148" s="177">
        <v>0</v>
      </c>
      <c r="D148" s="177">
        <f t="shared" si="32"/>
        <v>0</v>
      </c>
      <c r="E148" s="177">
        <v>0</v>
      </c>
      <c r="F148" s="177">
        <v>0</v>
      </c>
      <c r="G148" s="177">
        <f t="shared" si="37"/>
        <v>0</v>
      </c>
    </row>
    <row r="149" spans="1:7" x14ac:dyDescent="0.25">
      <c r="A149" s="79" t="s">
        <v>373</v>
      </c>
      <c r="B149" s="151">
        <v>0</v>
      </c>
      <c r="C149" s="177">
        <v>0</v>
      </c>
      <c r="D149" s="177">
        <f t="shared" si="32"/>
        <v>0</v>
      </c>
      <c r="E149" s="177">
        <v>0</v>
      </c>
      <c r="F149" s="177">
        <v>0</v>
      </c>
      <c r="G149" s="177">
        <f t="shared" si="37"/>
        <v>0</v>
      </c>
    </row>
    <row r="150" spans="1:7" x14ac:dyDescent="0.25">
      <c r="A150" s="78" t="s">
        <v>374</v>
      </c>
      <c r="B150" s="151">
        <v>0</v>
      </c>
      <c r="C150" s="177">
        <f t="shared" ref="C150:G150" si="38">SUM(C151:C157)</f>
        <v>0</v>
      </c>
      <c r="D150" s="177">
        <f t="shared" si="38"/>
        <v>0</v>
      </c>
      <c r="E150" s="177">
        <f t="shared" si="38"/>
        <v>0</v>
      </c>
      <c r="F150" s="177">
        <f t="shared" si="38"/>
        <v>0</v>
      </c>
      <c r="G150" s="177">
        <f t="shared" si="38"/>
        <v>0</v>
      </c>
    </row>
    <row r="151" spans="1:7" x14ac:dyDescent="0.25">
      <c r="A151" s="79" t="s">
        <v>375</v>
      </c>
      <c r="B151" s="151">
        <v>0</v>
      </c>
      <c r="C151" s="177">
        <v>0</v>
      </c>
      <c r="D151" s="177">
        <f t="shared" si="32"/>
        <v>0</v>
      </c>
      <c r="E151" s="177">
        <v>0</v>
      </c>
      <c r="F151" s="177">
        <v>0</v>
      </c>
      <c r="G151" s="177">
        <f t="shared" ref="G151:G157" si="39">D151-E151</f>
        <v>0</v>
      </c>
    </row>
    <row r="152" spans="1:7" x14ac:dyDescent="0.25">
      <c r="A152" s="79" t="s">
        <v>376</v>
      </c>
      <c r="B152" s="151">
        <v>0</v>
      </c>
      <c r="C152" s="177">
        <v>0</v>
      </c>
      <c r="D152" s="177">
        <f t="shared" si="32"/>
        <v>0</v>
      </c>
      <c r="E152" s="177">
        <v>0</v>
      </c>
      <c r="F152" s="177">
        <v>0</v>
      </c>
      <c r="G152" s="177">
        <f t="shared" si="39"/>
        <v>0</v>
      </c>
    </row>
    <row r="153" spans="1:7" x14ac:dyDescent="0.25">
      <c r="A153" s="79" t="s">
        <v>377</v>
      </c>
      <c r="B153" s="151">
        <v>0</v>
      </c>
      <c r="C153" s="177">
        <v>0</v>
      </c>
      <c r="D153" s="177">
        <f t="shared" si="32"/>
        <v>0</v>
      </c>
      <c r="E153" s="177">
        <v>0</v>
      </c>
      <c r="F153" s="177">
        <v>0</v>
      </c>
      <c r="G153" s="177">
        <f t="shared" si="39"/>
        <v>0</v>
      </c>
    </row>
    <row r="154" spans="1:7" x14ac:dyDescent="0.25">
      <c r="A154" s="81" t="s">
        <v>378</v>
      </c>
      <c r="B154" s="151">
        <v>0</v>
      </c>
      <c r="C154" s="177">
        <v>0</v>
      </c>
      <c r="D154" s="177">
        <f t="shared" si="32"/>
        <v>0</v>
      </c>
      <c r="E154" s="177">
        <v>0</v>
      </c>
      <c r="F154" s="177">
        <v>0</v>
      </c>
      <c r="G154" s="177">
        <f t="shared" si="39"/>
        <v>0</v>
      </c>
    </row>
    <row r="155" spans="1:7" x14ac:dyDescent="0.25">
      <c r="A155" s="79" t="s">
        <v>379</v>
      </c>
      <c r="B155" s="151">
        <v>0</v>
      </c>
      <c r="C155" s="177">
        <v>0</v>
      </c>
      <c r="D155" s="177">
        <f t="shared" si="32"/>
        <v>0</v>
      </c>
      <c r="E155" s="177">
        <v>0</v>
      </c>
      <c r="F155" s="177">
        <v>0</v>
      </c>
      <c r="G155" s="177">
        <f t="shared" si="39"/>
        <v>0</v>
      </c>
    </row>
    <row r="156" spans="1:7" x14ac:dyDescent="0.25">
      <c r="A156" s="79" t="s">
        <v>380</v>
      </c>
      <c r="B156" s="151">
        <v>0</v>
      </c>
      <c r="C156" s="177">
        <v>0</v>
      </c>
      <c r="D156" s="177">
        <f t="shared" si="32"/>
        <v>0</v>
      </c>
      <c r="E156" s="177">
        <v>0</v>
      </c>
      <c r="F156" s="177">
        <v>0</v>
      </c>
      <c r="G156" s="177">
        <f t="shared" si="39"/>
        <v>0</v>
      </c>
    </row>
    <row r="157" spans="1:7" x14ac:dyDescent="0.25">
      <c r="A157" s="79" t="s">
        <v>381</v>
      </c>
      <c r="B157" s="151">
        <v>0</v>
      </c>
      <c r="C157" s="177">
        <v>0</v>
      </c>
      <c r="D157" s="177">
        <f t="shared" si="32"/>
        <v>0</v>
      </c>
      <c r="E157" s="177">
        <v>0</v>
      </c>
      <c r="F157" s="177">
        <v>0</v>
      </c>
      <c r="G157" s="177">
        <f t="shared" si="39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383</v>
      </c>
      <c r="B159" s="152">
        <v>17685565.489999998</v>
      </c>
      <c r="C159" s="176">
        <f t="shared" ref="C159:G159" si="40">C9+C84</f>
        <v>1021665.6</v>
      </c>
      <c r="D159" s="176">
        <f t="shared" si="40"/>
        <v>18707231.09</v>
      </c>
      <c r="E159" s="176">
        <f t="shared" si="40"/>
        <v>12027134.660000002</v>
      </c>
      <c r="F159" s="176">
        <f t="shared" si="40"/>
        <v>12027134.660000002</v>
      </c>
      <c r="G159" s="176">
        <f t="shared" si="40"/>
        <v>6680096.4300000006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zoomScaleNormal="100" workbookViewId="0">
      <selection activeCell="B6" sqref="B6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74" t="s">
        <v>384</v>
      </c>
      <c r="B1" s="275"/>
      <c r="C1" s="275"/>
      <c r="D1" s="275"/>
      <c r="E1" s="275"/>
      <c r="F1" s="275"/>
      <c r="G1" s="27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385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69" t="s">
        <v>4</v>
      </c>
      <c r="B7" s="271" t="s">
        <v>302</v>
      </c>
      <c r="C7" s="271"/>
      <c r="D7" s="271"/>
      <c r="E7" s="271"/>
      <c r="F7" s="271"/>
      <c r="G7" s="273" t="s">
        <v>303</v>
      </c>
    </row>
    <row r="8" spans="1:7" ht="30" x14ac:dyDescent="0.25">
      <c r="A8" s="270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72"/>
    </row>
    <row r="9" spans="1:7" ht="15.75" customHeight="1" x14ac:dyDescent="0.25">
      <c r="A9" s="27" t="s">
        <v>386</v>
      </c>
      <c r="B9" s="153">
        <v>17685565.490000002</v>
      </c>
      <c r="C9" s="246">
        <v>1021665.5999999999</v>
      </c>
      <c r="D9" s="246">
        <v>18707231.09</v>
      </c>
      <c r="E9" s="246">
        <v>12027134.659999998</v>
      </c>
      <c r="F9" s="246">
        <v>12027134.659999998</v>
      </c>
      <c r="G9" s="246">
        <v>6680096.4299999997</v>
      </c>
    </row>
    <row r="10" spans="1:7" x14ac:dyDescent="0.25">
      <c r="A10" s="157" t="s">
        <v>582</v>
      </c>
      <c r="B10" s="154">
        <v>925205.85</v>
      </c>
      <c r="C10" s="245">
        <v>-925205.85</v>
      </c>
      <c r="D10" s="244">
        <v>0</v>
      </c>
      <c r="E10" s="245">
        <v>0</v>
      </c>
      <c r="F10" s="245">
        <v>0</v>
      </c>
      <c r="G10" s="244">
        <v>0</v>
      </c>
    </row>
    <row r="11" spans="1:7" x14ac:dyDescent="0.25">
      <c r="A11" s="157" t="s">
        <v>562</v>
      </c>
      <c r="B11" s="154">
        <v>583504.88</v>
      </c>
      <c r="C11" s="245">
        <v>-1445.26</v>
      </c>
      <c r="D11" s="244">
        <v>582059.62</v>
      </c>
      <c r="E11" s="245">
        <v>300154.39</v>
      </c>
      <c r="F11" s="245">
        <v>300154.39</v>
      </c>
      <c r="G11" s="244">
        <v>281905.23</v>
      </c>
    </row>
    <row r="12" spans="1:7" x14ac:dyDescent="0.25">
      <c r="A12" s="157" t="s">
        <v>563</v>
      </c>
      <c r="B12" s="154">
        <v>22090.400000000001</v>
      </c>
      <c r="C12" s="245">
        <v>975946.61</v>
      </c>
      <c r="D12" s="244">
        <v>998037.01</v>
      </c>
      <c r="E12" s="245">
        <v>557535.65</v>
      </c>
      <c r="F12" s="245">
        <v>557535.65</v>
      </c>
      <c r="G12" s="244">
        <v>440501.36</v>
      </c>
    </row>
    <row r="13" spans="1:7" x14ac:dyDescent="0.25">
      <c r="A13" s="157" t="s">
        <v>564</v>
      </c>
      <c r="B13" s="154">
        <v>1281158.49</v>
      </c>
      <c r="C13" s="245">
        <v>285525.94</v>
      </c>
      <c r="D13" s="244">
        <v>1566684.43</v>
      </c>
      <c r="E13" s="245">
        <v>1095441.96</v>
      </c>
      <c r="F13" s="245">
        <v>1095441.96</v>
      </c>
      <c r="G13" s="244">
        <v>471242.47</v>
      </c>
    </row>
    <row r="14" spans="1:7" x14ac:dyDescent="0.25">
      <c r="A14" s="157" t="s">
        <v>565</v>
      </c>
      <c r="B14" s="154">
        <v>403349.38</v>
      </c>
      <c r="C14" s="245">
        <v>0</v>
      </c>
      <c r="D14" s="244">
        <v>403349.38</v>
      </c>
      <c r="E14" s="245">
        <v>217577.21</v>
      </c>
      <c r="F14" s="245">
        <v>217577.21</v>
      </c>
      <c r="G14" s="244">
        <v>185772.17</v>
      </c>
    </row>
    <row r="15" spans="1:7" x14ac:dyDescent="0.25">
      <c r="A15" s="157" t="s">
        <v>566</v>
      </c>
      <c r="B15" s="154">
        <v>354327.88</v>
      </c>
      <c r="C15" s="245">
        <v>550</v>
      </c>
      <c r="D15" s="244">
        <v>354877.88</v>
      </c>
      <c r="E15" s="245">
        <v>228924.79</v>
      </c>
      <c r="F15" s="245">
        <v>228924.79</v>
      </c>
      <c r="G15" s="244">
        <v>125953.09</v>
      </c>
    </row>
    <row r="16" spans="1:7" x14ac:dyDescent="0.25">
      <c r="A16" s="157" t="s">
        <v>567</v>
      </c>
      <c r="B16" s="154">
        <v>1507230.75</v>
      </c>
      <c r="C16" s="245">
        <v>2730</v>
      </c>
      <c r="D16" s="244">
        <v>1509960.75</v>
      </c>
      <c r="E16" s="245">
        <v>986563.22</v>
      </c>
      <c r="F16" s="245">
        <v>986563.22</v>
      </c>
      <c r="G16" s="244">
        <v>523397.53</v>
      </c>
    </row>
    <row r="17" spans="1:7" x14ac:dyDescent="0.25">
      <c r="A17" s="157" t="s">
        <v>568</v>
      </c>
      <c r="B17" s="154">
        <v>719417.2</v>
      </c>
      <c r="C17" s="245">
        <v>-3447.51</v>
      </c>
      <c r="D17" s="244">
        <v>715969.69</v>
      </c>
      <c r="E17" s="245">
        <v>457800.1</v>
      </c>
      <c r="F17" s="245">
        <v>457800.1</v>
      </c>
      <c r="G17" s="244">
        <v>258169.58999999997</v>
      </c>
    </row>
    <row r="18" spans="1:7" x14ac:dyDescent="0.25">
      <c r="A18" s="157" t="s">
        <v>569</v>
      </c>
      <c r="B18" s="154">
        <v>143491.57</v>
      </c>
      <c r="C18" s="245">
        <v>0</v>
      </c>
      <c r="D18" s="244">
        <v>143491.57</v>
      </c>
      <c r="E18" s="245">
        <v>96632.15</v>
      </c>
      <c r="F18" s="245">
        <v>96632.15</v>
      </c>
      <c r="G18" s="244">
        <v>46859.420000000013</v>
      </c>
    </row>
    <row r="19" spans="1:7" x14ac:dyDescent="0.25">
      <c r="A19" s="157" t="s">
        <v>570</v>
      </c>
      <c r="B19" s="154">
        <v>355356.99</v>
      </c>
      <c r="C19" s="245">
        <v>4216.16</v>
      </c>
      <c r="D19" s="244">
        <v>359573.14999999997</v>
      </c>
      <c r="E19" s="245">
        <v>221149.6</v>
      </c>
      <c r="F19" s="245">
        <v>221149.6</v>
      </c>
      <c r="G19" s="244">
        <v>138423.54999999996</v>
      </c>
    </row>
    <row r="20" spans="1:7" x14ac:dyDescent="0.25">
      <c r="A20" s="157" t="s">
        <v>571</v>
      </c>
      <c r="B20" s="154">
        <v>789504.03</v>
      </c>
      <c r="C20" s="245">
        <v>7160.67</v>
      </c>
      <c r="D20" s="244">
        <v>796664.70000000007</v>
      </c>
      <c r="E20" s="245">
        <v>526901.02</v>
      </c>
      <c r="F20" s="245">
        <v>526901.02</v>
      </c>
      <c r="G20" s="244">
        <v>269763.68000000005</v>
      </c>
    </row>
    <row r="21" spans="1:7" x14ac:dyDescent="0.25">
      <c r="A21" s="157" t="s">
        <v>572</v>
      </c>
      <c r="B21" s="154">
        <v>1051849.5</v>
      </c>
      <c r="C21" s="245">
        <v>27500</v>
      </c>
      <c r="D21" s="244">
        <v>1079349.5</v>
      </c>
      <c r="E21" s="245">
        <v>655866.42000000004</v>
      </c>
      <c r="F21" s="245">
        <v>655866.42000000004</v>
      </c>
      <c r="G21" s="244">
        <v>423483.07999999996</v>
      </c>
    </row>
    <row r="22" spans="1:7" x14ac:dyDescent="0.25">
      <c r="A22" s="157" t="s">
        <v>573</v>
      </c>
      <c r="B22" s="154">
        <v>151215.71</v>
      </c>
      <c r="C22" s="245">
        <v>-4733.45</v>
      </c>
      <c r="D22" s="244">
        <v>146482.25999999998</v>
      </c>
      <c r="E22" s="245">
        <v>102160.41</v>
      </c>
      <c r="F22" s="245">
        <v>102160.41</v>
      </c>
      <c r="G22" s="244">
        <v>44321.849999999977</v>
      </c>
    </row>
    <row r="23" spans="1:7" x14ac:dyDescent="0.25">
      <c r="A23" s="157" t="s">
        <v>574</v>
      </c>
      <c r="B23" s="154">
        <v>2751191.05</v>
      </c>
      <c r="C23" s="245">
        <v>28467.05</v>
      </c>
      <c r="D23" s="244">
        <v>2779658.0999999996</v>
      </c>
      <c r="E23" s="245">
        <v>1660404.62</v>
      </c>
      <c r="F23" s="245">
        <v>1660404.62</v>
      </c>
      <c r="G23" s="244">
        <v>1119253.4799999995</v>
      </c>
    </row>
    <row r="24" spans="1:7" x14ac:dyDescent="0.25">
      <c r="A24" s="157" t="s">
        <v>575</v>
      </c>
      <c r="B24" s="154">
        <v>721607.08</v>
      </c>
      <c r="C24" s="245">
        <v>-18580.830000000002</v>
      </c>
      <c r="D24" s="244">
        <v>703026.25</v>
      </c>
      <c r="E24" s="245">
        <v>438638.21</v>
      </c>
      <c r="F24" s="245">
        <v>438638.21</v>
      </c>
      <c r="G24" s="244">
        <v>264388.03999999998</v>
      </c>
    </row>
    <row r="25" spans="1:7" x14ac:dyDescent="0.25">
      <c r="A25" s="157" t="s">
        <v>576</v>
      </c>
      <c r="B25" s="154">
        <v>34800.6</v>
      </c>
      <c r="C25" s="245">
        <v>-1500</v>
      </c>
      <c r="D25" s="244">
        <v>33300.6</v>
      </c>
      <c r="E25" s="245">
        <v>22842.48</v>
      </c>
      <c r="F25" s="245">
        <v>22842.48</v>
      </c>
      <c r="G25" s="244">
        <v>10458.119999999999</v>
      </c>
    </row>
    <row r="26" spans="1:7" x14ac:dyDescent="0.25">
      <c r="A26" s="157" t="s">
        <v>577</v>
      </c>
      <c r="B26" s="154">
        <v>1353684.43</v>
      </c>
      <c r="C26" s="245">
        <v>55340.42</v>
      </c>
      <c r="D26" s="244">
        <v>1409024.8499999999</v>
      </c>
      <c r="E26" s="245">
        <v>952683.62</v>
      </c>
      <c r="F26" s="245">
        <v>952683.62</v>
      </c>
      <c r="G26" s="244">
        <v>456341.22999999986</v>
      </c>
    </row>
    <row r="27" spans="1:7" x14ac:dyDescent="0.25">
      <c r="A27" s="157" t="s">
        <v>578</v>
      </c>
      <c r="B27" s="154">
        <v>151284.54999999999</v>
      </c>
      <c r="C27" s="245">
        <v>-300</v>
      </c>
      <c r="D27" s="244">
        <v>150984.54999999999</v>
      </c>
      <c r="E27" s="245">
        <v>97952.81</v>
      </c>
      <c r="F27" s="245">
        <v>97952.81</v>
      </c>
      <c r="G27" s="244">
        <v>53031.739999999991</v>
      </c>
    </row>
    <row r="28" spans="1:7" x14ac:dyDescent="0.25">
      <c r="A28" s="157" t="s">
        <v>579</v>
      </c>
      <c r="B28" s="154">
        <v>3311275.24</v>
      </c>
      <c r="C28" s="245">
        <v>40133.58</v>
      </c>
      <c r="D28" s="244">
        <v>3351408.8200000003</v>
      </c>
      <c r="E28" s="245">
        <v>2140027.1</v>
      </c>
      <c r="F28" s="245">
        <v>2140027.1</v>
      </c>
      <c r="G28" s="244">
        <v>1211381.7200000002</v>
      </c>
    </row>
    <row r="29" spans="1:7" x14ac:dyDescent="0.25">
      <c r="A29" s="157" t="s">
        <v>580</v>
      </c>
      <c r="B29" s="154">
        <v>794493.36</v>
      </c>
      <c r="C29" s="245">
        <v>550359.87</v>
      </c>
      <c r="D29" s="244">
        <v>1344853.23</v>
      </c>
      <c r="E29" s="245">
        <v>1081872.28</v>
      </c>
      <c r="F29" s="245">
        <v>1081872.28</v>
      </c>
      <c r="G29" s="244">
        <v>262980.94999999995</v>
      </c>
    </row>
    <row r="30" spans="1:7" x14ac:dyDescent="0.25">
      <c r="A30" s="157" t="s">
        <v>581</v>
      </c>
      <c r="B30" s="154">
        <v>279526.55</v>
      </c>
      <c r="C30" s="245">
        <v>-1051.8</v>
      </c>
      <c r="D30" s="244">
        <v>278474.75</v>
      </c>
      <c r="E30" s="245">
        <v>186006.62</v>
      </c>
      <c r="F30" s="245">
        <v>186006.62</v>
      </c>
      <c r="G30" s="244">
        <v>92468.13</v>
      </c>
    </row>
    <row r="31" spans="1:7" s="155" customFormat="1" x14ac:dyDescent="0.25">
      <c r="A31" s="157"/>
      <c r="B31" s="158"/>
      <c r="C31" s="158"/>
      <c r="D31" s="156"/>
      <c r="E31" s="158"/>
      <c r="F31" s="158"/>
      <c r="G31" s="156"/>
    </row>
    <row r="32" spans="1:7" x14ac:dyDescent="0.25">
      <c r="A32" s="3" t="s">
        <v>395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60" t="s">
        <v>387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</row>
    <row r="34" spans="1:7" x14ac:dyDescent="0.25">
      <c r="A34" s="60" t="s">
        <v>388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x14ac:dyDescent="0.25">
      <c r="A35" s="60" t="s">
        <v>389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60" t="s">
        <v>390</v>
      </c>
      <c r="B36" s="159">
        <v>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</row>
    <row r="37" spans="1:7" x14ac:dyDescent="0.25">
      <c r="A37" s="60" t="s">
        <v>391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60" t="s">
        <v>392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60" t="s">
        <v>393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60" t="s">
        <v>394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31" t="s">
        <v>151</v>
      </c>
      <c r="B41" s="46"/>
      <c r="C41" s="46"/>
      <c r="D41" s="46"/>
      <c r="E41" s="46"/>
      <c r="F41" s="46"/>
      <c r="G41" s="46"/>
    </row>
    <row r="42" spans="1:7" x14ac:dyDescent="0.25">
      <c r="A42" s="3" t="s">
        <v>383</v>
      </c>
      <c r="B42" s="161">
        <v>17685565.490000002</v>
      </c>
      <c r="C42" s="179">
        <f t="shared" ref="C42:F42" si="0">C9+C32</f>
        <v>1021665.5999999999</v>
      </c>
      <c r="D42" s="179">
        <f>B42+C42</f>
        <v>18707231.090000004</v>
      </c>
      <c r="E42" s="179">
        <f t="shared" si="0"/>
        <v>12027134.659999998</v>
      </c>
      <c r="F42" s="179">
        <f t="shared" si="0"/>
        <v>12027134.659999998</v>
      </c>
      <c r="G42" s="179">
        <f>D42-E42</f>
        <v>6680096.4300000053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38" zoomScale="115" zoomScaleNormal="115" workbookViewId="0">
      <selection activeCell="A48" sqref="A4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0" t="s">
        <v>396</v>
      </c>
      <c r="B1" s="281"/>
      <c r="C1" s="281"/>
      <c r="D1" s="281"/>
      <c r="E1" s="281"/>
      <c r="F1" s="281"/>
      <c r="G1" s="28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397</v>
      </c>
      <c r="B3" s="107"/>
      <c r="C3" s="107"/>
      <c r="D3" s="107"/>
      <c r="E3" s="107"/>
      <c r="F3" s="107"/>
      <c r="G3" s="108"/>
    </row>
    <row r="4" spans="1:7" x14ac:dyDescent="0.25">
      <c r="A4" s="106" t="s">
        <v>398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69" t="s">
        <v>4</v>
      </c>
      <c r="B7" s="277" t="s">
        <v>302</v>
      </c>
      <c r="C7" s="278"/>
      <c r="D7" s="278"/>
      <c r="E7" s="278"/>
      <c r="F7" s="279"/>
      <c r="G7" s="273" t="s">
        <v>399</v>
      </c>
    </row>
    <row r="8" spans="1:7" ht="30" x14ac:dyDescent="0.25">
      <c r="A8" s="270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72"/>
    </row>
    <row r="9" spans="1:7" ht="16.5" customHeight="1" x14ac:dyDescent="0.25">
      <c r="A9" s="27" t="s">
        <v>401</v>
      </c>
      <c r="B9" s="162">
        <v>17685565.490000002</v>
      </c>
      <c r="C9" s="249">
        <v>1021665.6</v>
      </c>
      <c r="D9" s="249">
        <v>18707231.09</v>
      </c>
      <c r="E9" s="249">
        <v>12027134.66</v>
      </c>
      <c r="F9" s="249">
        <v>12027134.66</v>
      </c>
      <c r="G9" s="249">
        <v>6680096.4300000016</v>
      </c>
    </row>
    <row r="10" spans="1:7" ht="15" customHeight="1" x14ac:dyDescent="0.25">
      <c r="A10" s="55" t="s">
        <v>402</v>
      </c>
      <c r="B10" s="163">
        <v>2758527.78</v>
      </c>
      <c r="C10" s="247">
        <v>834834.01</v>
      </c>
      <c r="D10" s="247">
        <v>3593361.79</v>
      </c>
      <c r="E10" s="247">
        <v>2580898.0699999998</v>
      </c>
      <c r="F10" s="247">
        <v>2580898.0699999998</v>
      </c>
      <c r="G10" s="247">
        <v>1012463.7200000002</v>
      </c>
    </row>
    <row r="11" spans="1:7" x14ac:dyDescent="0.25">
      <c r="A11" s="73" t="s">
        <v>403</v>
      </c>
      <c r="B11" s="163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</row>
    <row r="12" spans="1:7" x14ac:dyDescent="0.25">
      <c r="A12" s="73" t="s">
        <v>404</v>
      </c>
      <c r="B12" s="163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</row>
    <row r="13" spans="1:7" x14ac:dyDescent="0.25">
      <c r="A13" s="73" t="s">
        <v>405</v>
      </c>
      <c r="B13" s="163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</row>
    <row r="14" spans="1:7" x14ac:dyDescent="0.25">
      <c r="A14" s="73" t="s">
        <v>406</v>
      </c>
      <c r="B14" s="163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</row>
    <row r="15" spans="1:7" x14ac:dyDescent="0.25">
      <c r="A15" s="73" t="s">
        <v>407</v>
      </c>
      <c r="B15" s="167">
        <v>2758527.78</v>
      </c>
      <c r="C15" s="248">
        <v>834834.01</v>
      </c>
      <c r="D15" s="247">
        <v>3593361.79</v>
      </c>
      <c r="E15" s="248">
        <v>2580898.0699999998</v>
      </c>
      <c r="F15" s="248">
        <v>2580898.0699999998</v>
      </c>
      <c r="G15" s="247">
        <v>1012463.7200000002</v>
      </c>
    </row>
    <row r="16" spans="1:7" x14ac:dyDescent="0.25">
      <c r="A16" s="73" t="s">
        <v>408</v>
      </c>
      <c r="B16" s="163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</row>
    <row r="17" spans="1:7" x14ac:dyDescent="0.25">
      <c r="A17" s="73" t="s">
        <v>409</v>
      </c>
      <c r="B17" s="163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</row>
    <row r="18" spans="1:7" x14ac:dyDescent="0.25">
      <c r="A18" s="73" t="s">
        <v>410</v>
      </c>
      <c r="B18" s="163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</row>
    <row r="19" spans="1:7" x14ac:dyDescent="0.25">
      <c r="A19" s="55" t="s">
        <v>411</v>
      </c>
      <c r="B19" s="163">
        <v>14927037.710000001</v>
      </c>
      <c r="C19" s="247">
        <v>186831.59</v>
      </c>
      <c r="D19" s="247">
        <v>15113869.300000001</v>
      </c>
      <c r="E19" s="247">
        <v>9446236.5899999999</v>
      </c>
      <c r="F19" s="247">
        <v>9446236.5899999999</v>
      </c>
      <c r="G19" s="247">
        <v>5667632.7100000009</v>
      </c>
    </row>
    <row r="20" spans="1:7" x14ac:dyDescent="0.25">
      <c r="A20" s="73" t="s">
        <v>412</v>
      </c>
      <c r="B20" s="163">
        <v>0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</row>
    <row r="21" spans="1:7" x14ac:dyDescent="0.25">
      <c r="A21" s="73" t="s">
        <v>413</v>
      </c>
      <c r="B21" s="167">
        <v>355356.99</v>
      </c>
      <c r="C21" s="248">
        <v>4216.16</v>
      </c>
      <c r="D21" s="247">
        <v>359573.14999999997</v>
      </c>
      <c r="E21" s="248">
        <v>221149.6</v>
      </c>
      <c r="F21" s="248">
        <v>221149.6</v>
      </c>
      <c r="G21" s="247">
        <v>138423.54999999996</v>
      </c>
    </row>
    <row r="22" spans="1:7" x14ac:dyDescent="0.25">
      <c r="A22" s="73" t="s">
        <v>414</v>
      </c>
      <c r="B22" s="167">
        <v>1497176</v>
      </c>
      <c r="C22" s="248">
        <v>55340.42</v>
      </c>
      <c r="D22" s="247">
        <v>1552516.42</v>
      </c>
      <c r="E22" s="248">
        <v>1049315.77</v>
      </c>
      <c r="F22" s="248">
        <v>1049315.77</v>
      </c>
      <c r="G22" s="247">
        <v>503200.64999999991</v>
      </c>
    </row>
    <row r="23" spans="1:7" x14ac:dyDescent="0.25">
      <c r="A23" s="73" t="s">
        <v>415</v>
      </c>
      <c r="B23" s="163">
        <v>0</v>
      </c>
      <c r="C23" s="247">
        <v>0</v>
      </c>
      <c r="D23" s="247">
        <v>0</v>
      </c>
      <c r="E23" s="247">
        <v>0</v>
      </c>
      <c r="F23" s="247">
        <v>0</v>
      </c>
      <c r="G23" s="247">
        <v>0</v>
      </c>
    </row>
    <row r="24" spans="1:7" x14ac:dyDescent="0.25">
      <c r="A24" s="73" t="s">
        <v>416</v>
      </c>
      <c r="B24" s="167">
        <v>3346075.84</v>
      </c>
      <c r="C24" s="248">
        <v>38633.58</v>
      </c>
      <c r="D24" s="247">
        <v>3384709.42</v>
      </c>
      <c r="E24" s="248">
        <v>2162869.58</v>
      </c>
      <c r="F24" s="248">
        <v>2162869.58</v>
      </c>
      <c r="G24" s="247">
        <v>1221839.8399999999</v>
      </c>
    </row>
    <row r="25" spans="1:7" x14ac:dyDescent="0.25">
      <c r="A25" s="73" t="s">
        <v>417</v>
      </c>
      <c r="B25" s="167">
        <v>9728428.8800000008</v>
      </c>
      <c r="C25" s="248">
        <v>88641.43</v>
      </c>
      <c r="D25" s="247">
        <v>9817070.3100000005</v>
      </c>
      <c r="E25" s="248">
        <v>6012901.6399999997</v>
      </c>
      <c r="F25" s="248">
        <v>6012901.6399999997</v>
      </c>
      <c r="G25" s="247">
        <v>3804168.6700000009</v>
      </c>
    </row>
    <row r="26" spans="1:7" x14ac:dyDescent="0.25">
      <c r="A26" s="73" t="s">
        <v>418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</row>
    <row r="27" spans="1:7" x14ac:dyDescent="0.25">
      <c r="A27" s="55" t="s">
        <v>419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x14ac:dyDescent="0.25">
      <c r="A28" s="75" t="s">
        <v>420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x14ac:dyDescent="0.25">
      <c r="A29" s="73" t="s">
        <v>421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</row>
    <row r="30" spans="1:7" x14ac:dyDescent="0.25">
      <c r="A30" s="73" t="s">
        <v>422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</row>
    <row r="31" spans="1:7" x14ac:dyDescent="0.25">
      <c r="A31" s="73" t="s">
        <v>423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x14ac:dyDescent="0.25">
      <c r="A32" s="73" t="s">
        <v>424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</row>
    <row r="33" spans="1:7" ht="14.45" customHeight="1" x14ac:dyDescent="0.25">
      <c r="A33" s="73" t="s">
        <v>425</v>
      </c>
      <c r="B33" s="163">
        <v>0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</row>
    <row r="34" spans="1:7" ht="14.45" customHeight="1" x14ac:dyDescent="0.25">
      <c r="A34" s="73" t="s">
        <v>426</v>
      </c>
      <c r="B34" s="163">
        <v>0</v>
      </c>
      <c r="C34" s="163">
        <v>0</v>
      </c>
      <c r="D34" s="163">
        <v>0</v>
      </c>
      <c r="E34" s="163">
        <v>0</v>
      </c>
      <c r="F34" s="163">
        <v>0</v>
      </c>
      <c r="G34" s="163">
        <v>0</v>
      </c>
    </row>
    <row r="35" spans="1:7" ht="14.45" customHeight="1" x14ac:dyDescent="0.25">
      <c r="A35" s="73" t="s">
        <v>427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</row>
    <row r="36" spans="1:7" ht="14.45" customHeight="1" x14ac:dyDescent="0.25">
      <c r="A36" s="73" t="s">
        <v>428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</row>
    <row r="37" spans="1:7" ht="14.45" customHeight="1" x14ac:dyDescent="0.25">
      <c r="A37" s="56" t="s">
        <v>429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</row>
    <row r="38" spans="1:7" x14ac:dyDescent="0.25">
      <c r="A38" s="75" t="s">
        <v>430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  <c r="G38" s="163">
        <v>0</v>
      </c>
    </row>
    <row r="39" spans="1:7" ht="30" x14ac:dyDescent="0.25">
      <c r="A39" s="75" t="s">
        <v>431</v>
      </c>
      <c r="B39" s="163">
        <v>0</v>
      </c>
      <c r="C39" s="163">
        <v>0</v>
      </c>
      <c r="D39" s="163">
        <v>0</v>
      </c>
      <c r="E39" s="163">
        <v>0</v>
      </c>
      <c r="F39" s="163">
        <v>0</v>
      </c>
      <c r="G39" s="163">
        <v>0</v>
      </c>
    </row>
    <row r="40" spans="1:7" x14ac:dyDescent="0.25">
      <c r="A40" s="75" t="s">
        <v>432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3">
        <v>0</v>
      </c>
    </row>
    <row r="41" spans="1:7" x14ac:dyDescent="0.25">
      <c r="A41" s="75" t="s">
        <v>433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3">
        <v>0</v>
      </c>
    </row>
    <row r="42" spans="1:7" x14ac:dyDescent="0.25">
      <c r="A42" s="75"/>
      <c r="B42" s="163"/>
      <c r="C42" s="163"/>
      <c r="D42" s="163"/>
      <c r="E42" s="163"/>
      <c r="F42" s="163"/>
      <c r="G42" s="163"/>
    </row>
    <row r="43" spans="1:7" x14ac:dyDescent="0.25">
      <c r="A43" s="3" t="s">
        <v>434</v>
      </c>
      <c r="B43" s="164">
        <v>0</v>
      </c>
      <c r="C43" s="164">
        <v>0</v>
      </c>
      <c r="D43" s="164">
        <v>0</v>
      </c>
      <c r="E43" s="164">
        <v>0</v>
      </c>
      <c r="F43" s="164">
        <v>0</v>
      </c>
      <c r="G43" s="164">
        <v>0</v>
      </c>
    </row>
    <row r="44" spans="1:7" x14ac:dyDescent="0.25">
      <c r="A44" s="55" t="s">
        <v>402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</row>
    <row r="45" spans="1:7" x14ac:dyDescent="0.25">
      <c r="A45" s="75" t="s">
        <v>403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3">
        <v>0</v>
      </c>
    </row>
    <row r="46" spans="1:7" x14ac:dyDescent="0.25">
      <c r="A46" s="75" t="s">
        <v>404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3">
        <v>0</v>
      </c>
    </row>
    <row r="47" spans="1:7" x14ac:dyDescent="0.25">
      <c r="A47" s="75" t="s">
        <v>405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3">
        <v>0</v>
      </c>
    </row>
    <row r="48" spans="1:7" x14ac:dyDescent="0.25">
      <c r="A48" s="75" t="s">
        <v>406</v>
      </c>
      <c r="B48" s="163">
        <v>0</v>
      </c>
      <c r="C48" s="163">
        <v>0</v>
      </c>
      <c r="D48" s="163">
        <v>0</v>
      </c>
      <c r="E48" s="163">
        <v>0</v>
      </c>
      <c r="F48" s="163">
        <v>0</v>
      </c>
      <c r="G48" s="163">
        <v>0</v>
      </c>
    </row>
    <row r="49" spans="1:7" x14ac:dyDescent="0.25">
      <c r="A49" s="75" t="s">
        <v>407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</row>
    <row r="50" spans="1:7" x14ac:dyDescent="0.25">
      <c r="A50" s="75" t="s">
        <v>408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163">
        <v>0</v>
      </c>
    </row>
    <row r="51" spans="1:7" x14ac:dyDescent="0.25">
      <c r="A51" s="75" t="s">
        <v>409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63">
        <v>0</v>
      </c>
    </row>
    <row r="52" spans="1:7" x14ac:dyDescent="0.25">
      <c r="A52" s="75" t="s">
        <v>410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v>0</v>
      </c>
    </row>
    <row r="53" spans="1:7" x14ac:dyDescent="0.25">
      <c r="A53" s="55" t="s">
        <v>411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</row>
    <row r="54" spans="1:7" x14ac:dyDescent="0.25">
      <c r="A54" s="75" t="s">
        <v>412</v>
      </c>
      <c r="B54" s="163">
        <v>0</v>
      </c>
      <c r="C54" s="163">
        <v>0</v>
      </c>
      <c r="D54" s="163">
        <v>0</v>
      </c>
      <c r="E54" s="163">
        <v>0</v>
      </c>
      <c r="F54" s="163">
        <v>0</v>
      </c>
      <c r="G54" s="163">
        <v>0</v>
      </c>
    </row>
    <row r="55" spans="1:7" x14ac:dyDescent="0.25">
      <c r="A55" s="75" t="s">
        <v>413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163">
        <v>0</v>
      </c>
    </row>
    <row r="56" spans="1:7" x14ac:dyDescent="0.25">
      <c r="A56" s="75" t="s">
        <v>414</v>
      </c>
      <c r="B56" s="163">
        <v>0</v>
      </c>
      <c r="C56" s="163">
        <v>0</v>
      </c>
      <c r="D56" s="163">
        <v>0</v>
      </c>
      <c r="E56" s="163">
        <v>0</v>
      </c>
      <c r="F56" s="163">
        <v>0</v>
      </c>
      <c r="G56" s="163">
        <v>0</v>
      </c>
    </row>
    <row r="57" spans="1:7" x14ac:dyDescent="0.25">
      <c r="A57" s="76" t="s">
        <v>415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63">
        <v>0</v>
      </c>
    </row>
    <row r="58" spans="1:7" x14ac:dyDescent="0.25">
      <c r="A58" s="75" t="s">
        <v>416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</row>
    <row r="59" spans="1:7" x14ac:dyDescent="0.25">
      <c r="A59" s="75" t="s">
        <v>417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63">
        <v>0</v>
      </c>
    </row>
    <row r="60" spans="1:7" x14ac:dyDescent="0.25">
      <c r="A60" s="75" t="s">
        <v>418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163">
        <v>0</v>
      </c>
    </row>
    <row r="61" spans="1:7" x14ac:dyDescent="0.25">
      <c r="A61" s="55" t="s">
        <v>419</v>
      </c>
      <c r="B61" s="163">
        <v>0</v>
      </c>
      <c r="C61" s="163">
        <v>0</v>
      </c>
      <c r="D61" s="163">
        <v>0</v>
      </c>
      <c r="E61" s="163">
        <v>0</v>
      </c>
      <c r="F61" s="163">
        <v>0</v>
      </c>
      <c r="G61" s="163">
        <v>0</v>
      </c>
    </row>
    <row r="62" spans="1:7" x14ac:dyDescent="0.25">
      <c r="A62" s="75" t="s">
        <v>420</v>
      </c>
      <c r="B62" s="163">
        <v>0</v>
      </c>
      <c r="C62" s="163">
        <v>0</v>
      </c>
      <c r="D62" s="163">
        <v>0</v>
      </c>
      <c r="E62" s="163">
        <v>0</v>
      </c>
      <c r="F62" s="163">
        <v>0</v>
      </c>
      <c r="G62" s="163">
        <v>0</v>
      </c>
    </row>
    <row r="63" spans="1:7" x14ac:dyDescent="0.25">
      <c r="A63" s="75" t="s">
        <v>421</v>
      </c>
      <c r="B63" s="163">
        <v>0</v>
      </c>
      <c r="C63" s="163">
        <v>0</v>
      </c>
      <c r="D63" s="163">
        <v>0</v>
      </c>
      <c r="E63" s="163">
        <v>0</v>
      </c>
      <c r="F63" s="163">
        <v>0</v>
      </c>
      <c r="G63" s="163">
        <v>0</v>
      </c>
    </row>
    <row r="64" spans="1:7" x14ac:dyDescent="0.25">
      <c r="A64" s="75" t="s">
        <v>422</v>
      </c>
      <c r="B64" s="163">
        <v>0</v>
      </c>
      <c r="C64" s="163">
        <v>0</v>
      </c>
      <c r="D64" s="163">
        <v>0</v>
      </c>
      <c r="E64" s="163">
        <v>0</v>
      </c>
      <c r="F64" s="163">
        <v>0</v>
      </c>
      <c r="G64" s="163">
        <v>0</v>
      </c>
    </row>
    <row r="65" spans="1:7" x14ac:dyDescent="0.25">
      <c r="A65" s="75" t="s">
        <v>423</v>
      </c>
      <c r="B65" s="163">
        <v>0</v>
      </c>
      <c r="C65" s="163">
        <v>0</v>
      </c>
      <c r="D65" s="163">
        <v>0</v>
      </c>
      <c r="E65" s="163">
        <v>0</v>
      </c>
      <c r="F65" s="163">
        <v>0</v>
      </c>
      <c r="G65" s="163">
        <v>0</v>
      </c>
    </row>
    <row r="66" spans="1:7" x14ac:dyDescent="0.25">
      <c r="A66" s="75" t="s">
        <v>424</v>
      </c>
      <c r="B66" s="163">
        <v>0</v>
      </c>
      <c r="C66" s="163">
        <v>0</v>
      </c>
      <c r="D66" s="163">
        <v>0</v>
      </c>
      <c r="E66" s="163">
        <v>0</v>
      </c>
      <c r="F66" s="163">
        <v>0</v>
      </c>
      <c r="G66" s="163">
        <v>0</v>
      </c>
    </row>
    <row r="67" spans="1:7" x14ac:dyDescent="0.25">
      <c r="A67" s="75" t="s">
        <v>425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3">
        <v>0</v>
      </c>
    </row>
    <row r="68" spans="1:7" x14ac:dyDescent="0.25">
      <c r="A68" s="75" t="s">
        <v>426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3">
        <v>0</v>
      </c>
    </row>
    <row r="69" spans="1:7" x14ac:dyDescent="0.25">
      <c r="A69" s="75" t="s">
        <v>427</v>
      </c>
      <c r="B69" s="163">
        <v>0</v>
      </c>
      <c r="C69" s="163">
        <v>0</v>
      </c>
      <c r="D69" s="163">
        <v>0</v>
      </c>
      <c r="E69" s="163">
        <v>0</v>
      </c>
      <c r="F69" s="163">
        <v>0</v>
      </c>
      <c r="G69" s="163">
        <v>0</v>
      </c>
    </row>
    <row r="70" spans="1:7" x14ac:dyDescent="0.25">
      <c r="A70" s="75" t="s">
        <v>428</v>
      </c>
      <c r="B70" s="163">
        <v>0</v>
      </c>
      <c r="C70" s="163">
        <v>0</v>
      </c>
      <c r="D70" s="163">
        <v>0</v>
      </c>
      <c r="E70" s="163">
        <v>0</v>
      </c>
      <c r="F70" s="163">
        <v>0</v>
      </c>
      <c r="G70" s="163">
        <v>0</v>
      </c>
    </row>
    <row r="71" spans="1:7" x14ac:dyDescent="0.25">
      <c r="A71" s="56" t="s">
        <v>429</v>
      </c>
      <c r="B71" s="165">
        <v>0</v>
      </c>
      <c r="C71" s="165">
        <v>0</v>
      </c>
      <c r="D71" s="165">
        <v>0</v>
      </c>
      <c r="E71" s="165">
        <v>0</v>
      </c>
      <c r="F71" s="165">
        <v>0</v>
      </c>
      <c r="G71" s="165">
        <v>0</v>
      </c>
    </row>
    <row r="72" spans="1:7" x14ac:dyDescent="0.25">
      <c r="A72" s="75" t="s">
        <v>430</v>
      </c>
      <c r="B72" s="163">
        <v>0</v>
      </c>
      <c r="C72" s="163">
        <v>0</v>
      </c>
      <c r="D72" s="163">
        <v>0</v>
      </c>
      <c r="E72" s="163">
        <v>0</v>
      </c>
      <c r="F72" s="163">
        <v>0</v>
      </c>
      <c r="G72" s="163">
        <v>0</v>
      </c>
    </row>
    <row r="73" spans="1:7" ht="30" x14ac:dyDescent="0.25">
      <c r="A73" s="75" t="s">
        <v>431</v>
      </c>
      <c r="B73" s="163">
        <v>0</v>
      </c>
      <c r="C73" s="163">
        <v>0</v>
      </c>
      <c r="D73" s="163">
        <v>0</v>
      </c>
      <c r="E73" s="163">
        <v>0</v>
      </c>
      <c r="F73" s="163">
        <v>0</v>
      </c>
      <c r="G73" s="163">
        <v>0</v>
      </c>
    </row>
    <row r="74" spans="1:7" x14ac:dyDescent="0.25">
      <c r="A74" s="75" t="s">
        <v>432</v>
      </c>
      <c r="B74" s="163">
        <v>0</v>
      </c>
      <c r="C74" s="163">
        <v>0</v>
      </c>
      <c r="D74" s="163">
        <v>0</v>
      </c>
      <c r="E74" s="163">
        <v>0</v>
      </c>
      <c r="F74" s="163">
        <v>0</v>
      </c>
      <c r="G74" s="163">
        <v>0</v>
      </c>
    </row>
    <row r="75" spans="1:7" x14ac:dyDescent="0.25">
      <c r="A75" s="75" t="s">
        <v>433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7" x14ac:dyDescent="0.25">
      <c r="A76" s="42"/>
      <c r="B76" s="166"/>
      <c r="C76" s="166"/>
      <c r="D76" s="166"/>
      <c r="E76" s="166"/>
      <c r="F76" s="166"/>
      <c r="G76" s="166"/>
    </row>
    <row r="77" spans="1:7" x14ac:dyDescent="0.25">
      <c r="A77" s="3" t="s">
        <v>383</v>
      </c>
      <c r="B77" s="164">
        <v>17685565.490000002</v>
      </c>
      <c r="C77" s="180">
        <f t="shared" ref="C77:G77" si="0">C9+C43</f>
        <v>1021665.6</v>
      </c>
      <c r="D77" s="180">
        <f t="shared" si="0"/>
        <v>18707231.09</v>
      </c>
      <c r="E77" s="180">
        <f t="shared" si="0"/>
        <v>12027134.66</v>
      </c>
      <c r="F77" s="180">
        <f t="shared" si="0"/>
        <v>12027134.66</v>
      </c>
      <c r="G77" s="180">
        <f t="shared" si="0"/>
        <v>6680096.4300000016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19" zoomScaleNormal="100" workbookViewId="0">
      <selection activeCell="A19" sqref="A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74" t="s">
        <v>435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x14ac:dyDescent="0.25">
      <c r="A4" s="106" t="s">
        <v>436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69" t="s">
        <v>437</v>
      </c>
      <c r="B7" s="272" t="s">
        <v>302</v>
      </c>
      <c r="C7" s="272"/>
      <c r="D7" s="272"/>
      <c r="E7" s="272"/>
      <c r="F7" s="272"/>
      <c r="G7" s="272" t="s">
        <v>303</v>
      </c>
    </row>
    <row r="8" spans="1:7" ht="30" x14ac:dyDescent="0.25">
      <c r="A8" s="270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82"/>
    </row>
    <row r="9" spans="1:7" ht="15.75" customHeight="1" x14ac:dyDescent="0.25">
      <c r="A9" s="27" t="s">
        <v>438</v>
      </c>
      <c r="B9" s="168">
        <v>13838419.369999999</v>
      </c>
      <c r="C9" s="168">
        <v>0</v>
      </c>
      <c r="D9" s="168">
        <v>13838419.369999999</v>
      </c>
      <c r="E9" s="251">
        <v>8685216.3699999992</v>
      </c>
      <c r="F9" s="251">
        <v>8685216.3699999992</v>
      </c>
      <c r="G9" s="253">
        <v>5153203</v>
      </c>
    </row>
    <row r="10" spans="1:7" x14ac:dyDescent="0.25">
      <c r="A10" s="55" t="s">
        <v>439</v>
      </c>
      <c r="B10" s="171">
        <v>13838419.369999999</v>
      </c>
      <c r="C10" s="171">
        <v>0</v>
      </c>
      <c r="D10" s="169">
        <v>13838419.369999999</v>
      </c>
      <c r="E10" s="250">
        <v>8685216.3699999992</v>
      </c>
      <c r="F10" s="250">
        <v>8685216.3699999992</v>
      </c>
      <c r="G10" s="252">
        <v>5153203</v>
      </c>
    </row>
    <row r="11" spans="1:7" ht="15.75" customHeight="1" x14ac:dyDescent="0.25">
      <c r="A11" s="55" t="s">
        <v>440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</row>
    <row r="12" spans="1:7" x14ac:dyDescent="0.25">
      <c r="A12" s="55" t="s">
        <v>441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x14ac:dyDescent="0.25">
      <c r="A13" s="73" t="s">
        <v>442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</row>
    <row r="14" spans="1:7" x14ac:dyDescent="0.25">
      <c r="A14" s="73" t="s">
        <v>443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</row>
    <row r="15" spans="1:7" x14ac:dyDescent="0.25">
      <c r="A15" s="55" t="s">
        <v>444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</row>
    <row r="16" spans="1:7" ht="30" x14ac:dyDescent="0.25">
      <c r="A16" s="56" t="s">
        <v>445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73" t="s">
        <v>446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73" t="s">
        <v>447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</row>
    <row r="19" spans="1:7" x14ac:dyDescent="0.25">
      <c r="A19" s="55" t="s">
        <v>448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</row>
    <row r="20" spans="1:7" x14ac:dyDescent="0.25">
      <c r="A20" s="42"/>
      <c r="B20" s="170"/>
      <c r="C20" s="170"/>
      <c r="D20" s="170"/>
      <c r="E20" s="170"/>
      <c r="F20" s="170"/>
      <c r="G20" s="170"/>
    </row>
    <row r="21" spans="1:7" x14ac:dyDescent="0.25">
      <c r="A21" s="34" t="s">
        <v>449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55" t="s">
        <v>439</v>
      </c>
      <c r="B22" s="171">
        <v>0</v>
      </c>
      <c r="C22" s="171">
        <v>0</v>
      </c>
      <c r="D22" s="169">
        <v>0</v>
      </c>
      <c r="E22" s="171">
        <v>0</v>
      </c>
      <c r="F22" s="171">
        <v>0</v>
      </c>
      <c r="G22" s="169">
        <v>0</v>
      </c>
    </row>
    <row r="23" spans="1:7" x14ac:dyDescent="0.25">
      <c r="A23" s="55" t="s">
        <v>440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</row>
    <row r="24" spans="1:7" x14ac:dyDescent="0.25">
      <c r="A24" s="55" t="s">
        <v>441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</row>
    <row r="25" spans="1:7" x14ac:dyDescent="0.25">
      <c r="A25" s="73" t="s">
        <v>442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</row>
    <row r="26" spans="1:7" x14ac:dyDescent="0.25">
      <c r="A26" s="73" t="s">
        <v>443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55" t="s">
        <v>444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</row>
    <row r="28" spans="1:7" ht="30" x14ac:dyDescent="0.25">
      <c r="A28" s="56" t="s">
        <v>445</v>
      </c>
      <c r="B28" s="169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</row>
    <row r="29" spans="1:7" x14ac:dyDescent="0.25">
      <c r="A29" s="73" t="s">
        <v>446</v>
      </c>
      <c r="B29" s="169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</row>
    <row r="30" spans="1:7" x14ac:dyDescent="0.25">
      <c r="A30" s="73" t="s">
        <v>447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55" t="s">
        <v>448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x14ac:dyDescent="0.25">
      <c r="A32" s="42"/>
      <c r="B32" s="170"/>
      <c r="C32" s="170"/>
      <c r="D32" s="170"/>
      <c r="E32" s="170"/>
      <c r="F32" s="170"/>
      <c r="G32" s="170"/>
    </row>
    <row r="33" spans="1:7" ht="14.45" customHeight="1" x14ac:dyDescent="0.25">
      <c r="A33" s="3" t="s">
        <v>450</v>
      </c>
      <c r="B33" s="168">
        <v>13838419.369999999</v>
      </c>
      <c r="C33" s="181">
        <f t="shared" ref="C33:G33" si="0">C9+C21</f>
        <v>0</v>
      </c>
      <c r="D33" s="181">
        <f t="shared" si="0"/>
        <v>13838419.369999999</v>
      </c>
      <c r="E33" s="181">
        <f t="shared" si="0"/>
        <v>8685216.3699999992</v>
      </c>
      <c r="F33" s="181">
        <f t="shared" si="0"/>
        <v>8685216.3699999992</v>
      </c>
      <c r="G33" s="181">
        <f t="shared" si="0"/>
        <v>5153203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2024-10-25T19:47:25Z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